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4" yWindow="228" windowWidth="15120" windowHeight="8016" activeTab="3"/>
  </bookViews>
  <sheets>
    <sheet name="СУ1" sheetId="1" r:id="rId1"/>
    <sheet name="СУ2" sheetId="2" r:id="rId2"/>
    <sheet name="СУ3" sheetId="3" r:id="rId3"/>
    <sheet name="Итог" sheetId="4" r:id="rId4"/>
    <sheet name="Леди" sheetId="5" r:id="rId5"/>
  </sheets>
  <definedNames/>
  <calcPr fullCalcOnLoad="1"/>
</workbook>
</file>

<file path=xl/sharedStrings.xml><?xml version="1.0" encoding="utf-8"?>
<sst xmlns="http://schemas.openxmlformats.org/spreadsheetml/2006/main" count="312" uniqueCount="125">
  <si>
    <t>Старт</t>
  </si>
  <si>
    <t>Финиш</t>
  </si>
  <si>
    <t>Время</t>
  </si>
  <si>
    <t>Интервал</t>
  </si>
  <si>
    <t>Старт\номер</t>
  </si>
  <si>
    <t>006</t>
  </si>
  <si>
    <t>010</t>
  </si>
  <si>
    <t>007</t>
  </si>
  <si>
    <t>009</t>
  </si>
  <si>
    <t>002</t>
  </si>
  <si>
    <t>004</t>
  </si>
  <si>
    <t>008</t>
  </si>
  <si>
    <t>201</t>
  </si>
  <si>
    <t>210</t>
  </si>
  <si>
    <t>202</t>
  </si>
  <si>
    <t>302</t>
  </si>
  <si>
    <t>303</t>
  </si>
  <si>
    <t>310</t>
  </si>
  <si>
    <t>02</t>
  </si>
  <si>
    <t>место</t>
  </si>
  <si>
    <t>Фамилия</t>
  </si>
  <si>
    <t>незачет</t>
  </si>
  <si>
    <t>баллы</t>
  </si>
  <si>
    <t>Маслихин</t>
  </si>
  <si>
    <t>110</t>
  </si>
  <si>
    <t>Бармсенов</t>
  </si>
  <si>
    <t>Старицин</t>
  </si>
  <si>
    <t>109</t>
  </si>
  <si>
    <t>Манохин</t>
  </si>
  <si>
    <t>107</t>
  </si>
  <si>
    <t>Збродов К.</t>
  </si>
  <si>
    <t>108</t>
  </si>
  <si>
    <t>Турдиев</t>
  </si>
  <si>
    <t>Беленко</t>
  </si>
  <si>
    <t>Бородин</t>
  </si>
  <si>
    <t>003</t>
  </si>
  <si>
    <t>Мефоков</t>
  </si>
  <si>
    <t>Исаков</t>
  </si>
  <si>
    <t>Горшенин</t>
  </si>
  <si>
    <t>Сребный</t>
  </si>
  <si>
    <t>005</t>
  </si>
  <si>
    <t>Патрушев</t>
  </si>
  <si>
    <t>Белокуров</t>
  </si>
  <si>
    <t>Морозов</t>
  </si>
  <si>
    <t>Песоцкий</t>
  </si>
  <si>
    <t>208</t>
  </si>
  <si>
    <t>Наумова</t>
  </si>
  <si>
    <t>203</t>
  </si>
  <si>
    <t>Мандриченко</t>
  </si>
  <si>
    <t>Смирнова</t>
  </si>
  <si>
    <t>207</t>
  </si>
  <si>
    <t>Антимиров</t>
  </si>
  <si>
    <t>13</t>
  </si>
  <si>
    <t>Никижев</t>
  </si>
  <si>
    <t>Шилов</t>
  </si>
  <si>
    <t>07</t>
  </si>
  <si>
    <t>Стенькин</t>
  </si>
  <si>
    <t>308</t>
  </si>
  <si>
    <t>Раков</t>
  </si>
  <si>
    <t>301</t>
  </si>
  <si>
    <t>Салиханов</t>
  </si>
  <si>
    <t>Ахмудов</t>
  </si>
  <si>
    <t>304</t>
  </si>
  <si>
    <t>Чудаков</t>
  </si>
  <si>
    <t>сход</t>
  </si>
  <si>
    <t>обяз</t>
  </si>
  <si>
    <t>пенализ</t>
  </si>
  <si>
    <t>итого</t>
  </si>
  <si>
    <t>не собрано КП</t>
  </si>
  <si>
    <t>асфальт</t>
  </si>
  <si>
    <t>кругов</t>
  </si>
  <si>
    <t>СУ1</t>
  </si>
  <si>
    <t>СУ2</t>
  </si>
  <si>
    <t>СУ3</t>
  </si>
  <si>
    <t>Итого</t>
  </si>
  <si>
    <t xml:space="preserve">Ворожейкин </t>
  </si>
  <si>
    <t>Ворожейкин</t>
  </si>
  <si>
    <t>Сатирова</t>
  </si>
  <si>
    <t>Стерлягова</t>
  </si>
  <si>
    <t>Биляченко</t>
  </si>
  <si>
    <t>Тарасенко</t>
  </si>
  <si>
    <t>001</t>
  </si>
  <si>
    <t>Клыкова</t>
  </si>
  <si>
    <t>5</t>
  </si>
  <si>
    <t>6</t>
  </si>
  <si>
    <t>Маслихин Олег/Левченко Евгений</t>
  </si>
  <si>
    <t>Хасенов Рахат/Бармсенов Ардак</t>
  </si>
  <si>
    <t>Старицин Сергей/Айсаров Владимир</t>
  </si>
  <si>
    <t>Манохин Олег/Коломацкий Денис</t>
  </si>
  <si>
    <t>Збродов Константин/Белан Максим</t>
  </si>
  <si>
    <t>Турдиев Тимур/Турдиев Руслан</t>
  </si>
  <si>
    <t>Беленко Кирил/Вернигоров Юрий</t>
  </si>
  <si>
    <t xml:space="preserve">Маслихин </t>
  </si>
  <si>
    <t>Хасенов</t>
  </si>
  <si>
    <t xml:space="preserve">Старицин </t>
  </si>
  <si>
    <t xml:space="preserve">Манохин </t>
  </si>
  <si>
    <t>Збродов</t>
  </si>
  <si>
    <t>Бородин Анатолий/Грац Станислав</t>
  </si>
  <si>
    <t>Мефоков Алексей/Шатунов Алексей</t>
  </si>
  <si>
    <t>Исаков Тахир/Исаков Денис</t>
  </si>
  <si>
    <t>Горшенин Владимир/Горшенин Виктор</t>
  </si>
  <si>
    <t>Сребный Максим/Глушков Иван</t>
  </si>
  <si>
    <t>Патрушев Владимир/Алексеев Виталий</t>
  </si>
  <si>
    <t>Ворожейкин Д./Катаев А.</t>
  </si>
  <si>
    <t>Белокуров Роман/Збродов Евгений</t>
  </si>
  <si>
    <t>Морозов Валентин/Уразаев Никита</t>
  </si>
  <si>
    <t>Песоцкий Александр/Гуреев Виталий</t>
  </si>
  <si>
    <t>Наумова Светлана/Данова Оксана</t>
  </si>
  <si>
    <t>Мандриченко Олег/Пархоменко Вадим</t>
  </si>
  <si>
    <t>Смирнова Юлия/Величковская Татьяна</t>
  </si>
  <si>
    <t>Антимиров Максим</t>
  </si>
  <si>
    <t>Никижев Алексей</t>
  </si>
  <si>
    <t>Шилов Дмитрий</t>
  </si>
  <si>
    <t>Зеленский Андрей/Сидоренко Олег</t>
  </si>
  <si>
    <t>Стенькин Андрей/Гареев Александр</t>
  </si>
  <si>
    <t>Раков Вячеслав/Гончаров Иван</t>
  </si>
  <si>
    <t>Салиханов Куаныш/Вдовыченко Максим</t>
  </si>
  <si>
    <t>Ахмудов Руслан/Гринев Алексей</t>
  </si>
  <si>
    <t>Чудаков Павел/Литвинов Роман</t>
  </si>
  <si>
    <t>Клыкова Светлана/Есеналина Алина</t>
  </si>
  <si>
    <t>Биляченко Елена/Биляченко Кристина</t>
  </si>
  <si>
    <t>Стерлягова Виктория/Хурдоков Дмитрий</t>
  </si>
  <si>
    <t>Сатирова Ирина/Сатиров Константин</t>
  </si>
  <si>
    <t>Тарасенко Елена/Моряков Александр</t>
  </si>
  <si>
    <t>Зеленский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</si>
</sst>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36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0" fillId="0" borderId="2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1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36" fillId="0" borderId="0" xfId="0" applyNumberFormat="1" applyFont="1" applyAlignment="1">
      <alignment/>
    </xf>
    <xf numFmtId="164" fontId="38" fillId="0" borderId="20" xfId="0" applyNumberFormat="1" applyFont="1" applyBorder="1" applyAlignment="1">
      <alignment horizontal="center"/>
    </xf>
    <xf numFmtId="164" fontId="38" fillId="0" borderId="1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38" fillId="0" borderId="21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38" fillId="0" borderId="25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38" fillId="0" borderId="2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5" fontId="0" fillId="0" borderId="25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9" fillId="0" borderId="25" xfId="0" applyNumberFormat="1" applyFont="1" applyBorder="1" applyAlignment="1">
      <alignment/>
    </xf>
    <xf numFmtId="0" fontId="39" fillId="0" borderId="23" xfId="0" applyFont="1" applyBorder="1" applyAlignment="1">
      <alignment horizontal="center"/>
    </xf>
    <xf numFmtId="165" fontId="39" fillId="0" borderId="12" xfId="0" applyNumberFormat="1" applyFont="1" applyBorder="1" applyAlignment="1">
      <alignment/>
    </xf>
    <xf numFmtId="0" fontId="39" fillId="0" borderId="21" xfId="0" applyFont="1" applyBorder="1" applyAlignment="1">
      <alignment horizontal="center"/>
    </xf>
    <xf numFmtId="165" fontId="39" fillId="0" borderId="22" xfId="0" applyNumberFormat="1" applyFont="1" applyBorder="1" applyAlignment="1">
      <alignment/>
    </xf>
    <xf numFmtId="0" fontId="39" fillId="0" borderId="22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9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0">
      <selection activeCell="A30" sqref="A30"/>
    </sheetView>
  </sheetViews>
  <sheetFormatPr defaultColWidth="9.140625" defaultRowHeight="15"/>
  <cols>
    <col min="1" max="1" width="14.28125" style="0" customWidth="1"/>
    <col min="2" max="3" width="13.28125" style="0" customWidth="1"/>
    <col min="4" max="4" width="10.8515625" style="0" customWidth="1"/>
    <col min="5" max="5" width="12.00390625" style="0" customWidth="1"/>
    <col min="6" max="10" width="9.57421875" style="0" customWidth="1"/>
    <col min="12" max="12" width="9.140625" style="0" bestFit="1" customWidth="1"/>
    <col min="14" max="14" width="9.140625" style="2" customWidth="1"/>
  </cols>
  <sheetData>
    <row r="1" spans="3:13" ht="15" thickBot="1">
      <c r="C1" t="s">
        <v>3</v>
      </c>
      <c r="D1" s="1">
        <v>0.0020833333333333333</v>
      </c>
      <c r="E1" s="59">
        <v>0.2916666666666667</v>
      </c>
      <c r="F1" s="101" t="s">
        <v>68</v>
      </c>
      <c r="G1" s="102"/>
      <c r="H1" s="102"/>
      <c r="I1" s="102"/>
      <c r="J1" s="102"/>
      <c r="K1" s="103"/>
      <c r="L1" s="34"/>
      <c r="M1" s="34"/>
    </row>
    <row r="2" spans="1:15" s="2" customFormat="1" ht="15" thickBot="1">
      <c r="A2" s="3" t="s">
        <v>20</v>
      </c>
      <c r="B2" s="12" t="s">
        <v>4</v>
      </c>
      <c r="C2" s="7" t="s">
        <v>0</v>
      </c>
      <c r="D2" s="17" t="s">
        <v>1</v>
      </c>
      <c r="E2" s="18" t="s">
        <v>2</v>
      </c>
      <c r="F2" s="41">
        <v>0.013888888888888888</v>
      </c>
      <c r="G2" s="40">
        <v>0.027777777777777776</v>
      </c>
      <c r="H2" s="41">
        <v>0.041666666666666664</v>
      </c>
      <c r="I2" s="40">
        <v>0.0625</v>
      </c>
      <c r="J2" s="41">
        <v>0.08333333333333333</v>
      </c>
      <c r="K2" s="18" t="s">
        <v>65</v>
      </c>
      <c r="L2" s="18" t="s">
        <v>66</v>
      </c>
      <c r="M2" s="3" t="s">
        <v>67</v>
      </c>
      <c r="N2" s="3" t="s">
        <v>19</v>
      </c>
      <c r="O2" s="18" t="s">
        <v>22</v>
      </c>
    </row>
    <row r="3" spans="1:15" s="2" customFormat="1" ht="14.25">
      <c r="A3" s="4" t="s">
        <v>92</v>
      </c>
      <c r="B3" s="13" t="s">
        <v>24</v>
      </c>
      <c r="C3" s="8">
        <v>0.5</v>
      </c>
      <c r="D3" s="35" t="s">
        <v>64</v>
      </c>
      <c r="E3" s="19" t="e">
        <f>D3-C3</f>
        <v>#VALUE!</v>
      </c>
      <c r="F3" s="46">
        <v>16</v>
      </c>
      <c r="G3" s="47">
        <v>2</v>
      </c>
      <c r="H3" s="46">
        <v>1</v>
      </c>
      <c r="I3" s="47"/>
      <c r="J3" s="46"/>
      <c r="K3" s="55">
        <v>2</v>
      </c>
      <c r="L3" s="60">
        <f>F3*$F$2+G3*$G$2+H3*$H$2</f>
        <v>0.3194444444444445</v>
      </c>
      <c r="M3" s="56" t="e">
        <f>E3+L3</f>
        <v>#VALUE!</v>
      </c>
      <c r="N3" s="27"/>
      <c r="O3" s="33">
        <v>1</v>
      </c>
    </row>
    <row r="4" spans="1:15" s="2" customFormat="1" ht="14.25">
      <c r="A4" s="25" t="s">
        <v>93</v>
      </c>
      <c r="B4" s="14">
        <v>106</v>
      </c>
      <c r="C4" s="9">
        <f>C3+$D$1</f>
        <v>0.5020833333333333</v>
      </c>
      <c r="D4" s="36">
        <v>0.6553587962962962</v>
      </c>
      <c r="E4" s="20">
        <f aca="true" t="shared" si="0" ref="E4:E26">D4-C4</f>
        <v>0.1532754629629629</v>
      </c>
      <c r="F4" s="48">
        <v>1</v>
      </c>
      <c r="G4" s="49"/>
      <c r="H4" s="48"/>
      <c r="I4" s="49"/>
      <c r="J4" s="48"/>
      <c r="K4" s="43"/>
      <c r="L4" s="20">
        <f>F4*$F$2+G4*$G$2+H4*$H$2</f>
        <v>0.013888888888888888</v>
      </c>
      <c r="M4" s="57">
        <f>E4+L4</f>
        <v>0.1671643518518518</v>
      </c>
      <c r="N4" s="28">
        <v>2</v>
      </c>
      <c r="O4" s="31">
        <v>33.4</v>
      </c>
    </row>
    <row r="5" spans="1:15" ht="14.25">
      <c r="A5" s="5" t="s">
        <v>94</v>
      </c>
      <c r="B5" s="14" t="s">
        <v>27</v>
      </c>
      <c r="C5" s="9">
        <f aca="true" t="shared" si="1" ref="C5:C35">C4+$D$1</f>
        <v>0.5041666666666667</v>
      </c>
      <c r="D5" s="36">
        <v>0.7093171296296297</v>
      </c>
      <c r="E5" s="20">
        <f t="shared" si="0"/>
        <v>0.20515046296296302</v>
      </c>
      <c r="F5" s="48">
        <v>12</v>
      </c>
      <c r="G5" s="49">
        <v>2</v>
      </c>
      <c r="H5" s="48">
        <v>1</v>
      </c>
      <c r="I5" s="49"/>
      <c r="J5" s="48"/>
      <c r="K5" s="43"/>
      <c r="L5" s="20">
        <f>F5*$F$2+G5*$G$2+H5*$H$2</f>
        <v>0.2638888888888889</v>
      </c>
      <c r="M5" s="57">
        <f aca="true" t="shared" si="2" ref="M5:M35">E5+L5</f>
        <v>0.4690393518518519</v>
      </c>
      <c r="N5" s="28">
        <v>4</v>
      </c>
      <c r="O5" s="31">
        <v>10</v>
      </c>
    </row>
    <row r="6" spans="1:15" ht="14.25">
      <c r="A6" s="5" t="s">
        <v>95</v>
      </c>
      <c r="B6" s="14" t="s">
        <v>29</v>
      </c>
      <c r="C6" s="9">
        <f t="shared" si="1"/>
        <v>0.50625</v>
      </c>
      <c r="D6" s="37">
        <v>0.6494097222222223</v>
      </c>
      <c r="E6" s="20">
        <f t="shared" si="0"/>
        <v>0.14315972222222229</v>
      </c>
      <c r="F6" s="48">
        <v>1</v>
      </c>
      <c r="G6" s="49"/>
      <c r="H6" s="48"/>
      <c r="I6" s="49"/>
      <c r="J6" s="48"/>
      <c r="K6" s="43"/>
      <c r="L6" s="20">
        <f>F6*$F$2+G6*$G$2+H6*$H$2</f>
        <v>0.013888888888888888</v>
      </c>
      <c r="M6" s="57">
        <f t="shared" si="2"/>
        <v>0.15704861111111118</v>
      </c>
      <c r="N6" s="28">
        <v>1</v>
      </c>
      <c r="O6" s="31">
        <v>50</v>
      </c>
    </row>
    <row r="7" spans="1:15" ht="14.25">
      <c r="A7" s="5" t="s">
        <v>96</v>
      </c>
      <c r="B7" s="14" t="s">
        <v>31</v>
      </c>
      <c r="C7" s="9">
        <f t="shared" si="1"/>
        <v>0.5083333333333333</v>
      </c>
      <c r="D7" s="36">
        <v>0.7284953703703704</v>
      </c>
      <c r="E7" s="20">
        <f t="shared" si="0"/>
        <v>0.22016203703703707</v>
      </c>
      <c r="F7" s="48">
        <v>6</v>
      </c>
      <c r="G7" s="49">
        <v>1</v>
      </c>
      <c r="H7" s="48"/>
      <c r="I7" s="49"/>
      <c r="J7" s="48"/>
      <c r="K7" s="43"/>
      <c r="L7" s="22">
        <f>F7*$F$2+G7*$G$2+H7*$H$2</f>
        <v>0.1111111111111111</v>
      </c>
      <c r="M7" s="57">
        <f t="shared" si="2"/>
        <v>0.3312731481481482</v>
      </c>
      <c r="N7" s="28">
        <v>3</v>
      </c>
      <c r="O7" s="31">
        <v>20.7</v>
      </c>
    </row>
    <row r="8" spans="1:15" ht="14.25">
      <c r="A8" s="5"/>
      <c r="B8" s="14"/>
      <c r="C8" s="9"/>
      <c r="D8" s="36"/>
      <c r="E8" s="20"/>
      <c r="F8" s="48"/>
      <c r="G8" s="49"/>
      <c r="H8" s="48"/>
      <c r="I8" s="49"/>
      <c r="J8" s="48"/>
      <c r="K8" s="43"/>
      <c r="L8" s="22"/>
      <c r="M8" s="57"/>
      <c r="N8" s="28"/>
      <c r="O8" s="31"/>
    </row>
    <row r="9" spans="1:15" ht="15" thickBot="1">
      <c r="A9" s="6"/>
      <c r="B9" s="15"/>
      <c r="C9" s="10"/>
      <c r="D9" s="38"/>
      <c r="E9" s="21"/>
      <c r="F9" s="50"/>
      <c r="G9" s="51"/>
      <c r="H9" s="50"/>
      <c r="I9" s="51"/>
      <c r="J9" s="50"/>
      <c r="K9" s="44"/>
      <c r="L9" s="21"/>
      <c r="M9" s="21"/>
      <c r="N9" s="29"/>
      <c r="O9" s="32"/>
    </row>
    <row r="10" spans="1:15" ht="14.25">
      <c r="A10" s="23" t="s">
        <v>32</v>
      </c>
      <c r="B10" s="16" t="s">
        <v>8</v>
      </c>
      <c r="C10" s="11">
        <v>0.5104166666666666</v>
      </c>
      <c r="D10" s="39">
        <v>0.7866550925925927</v>
      </c>
      <c r="E10" s="22">
        <f t="shared" si="0"/>
        <v>0.27623842592592607</v>
      </c>
      <c r="F10" s="52">
        <v>13</v>
      </c>
      <c r="G10" s="53">
        <v>2</v>
      </c>
      <c r="H10" s="52"/>
      <c r="I10" s="53">
        <v>1</v>
      </c>
      <c r="J10" s="52"/>
      <c r="K10" s="45"/>
      <c r="L10" s="22">
        <f>F10*$F$2+G10*$G$2+H10*$H$2+I10*$I$2</f>
        <v>0.2986111111111111</v>
      </c>
      <c r="M10" s="58">
        <f t="shared" si="2"/>
        <v>0.5748495370370372</v>
      </c>
      <c r="N10" s="30">
        <v>4</v>
      </c>
      <c r="O10" s="33">
        <v>50.5</v>
      </c>
    </row>
    <row r="11" spans="1:15" ht="14.25">
      <c r="A11" s="5" t="s">
        <v>33</v>
      </c>
      <c r="B11" s="14" t="s">
        <v>6</v>
      </c>
      <c r="C11" s="9">
        <f t="shared" si="1"/>
        <v>0.5125</v>
      </c>
      <c r="D11" s="36">
        <v>0.6675115740740741</v>
      </c>
      <c r="E11" s="20">
        <f t="shared" si="0"/>
        <v>0.15501157407407418</v>
      </c>
      <c r="F11" s="48">
        <v>1</v>
      </c>
      <c r="G11" s="49"/>
      <c r="H11" s="48">
        <v>1</v>
      </c>
      <c r="I11" s="49"/>
      <c r="J11" s="48"/>
      <c r="K11" s="43"/>
      <c r="L11" s="22">
        <f>F11*$F$2+G11*$G$2+H11*$H$2+I11*$I$2</f>
        <v>0.05555555555555555</v>
      </c>
      <c r="M11" s="57">
        <f t="shared" si="2"/>
        <v>0.21056712962962973</v>
      </c>
      <c r="N11" s="28">
        <v>3</v>
      </c>
      <c r="O11" s="31">
        <v>63.8</v>
      </c>
    </row>
    <row r="12" spans="1:15" ht="14.25">
      <c r="A12" s="5" t="s">
        <v>34</v>
      </c>
      <c r="B12" s="14" t="s">
        <v>35</v>
      </c>
      <c r="C12" s="9">
        <f t="shared" si="1"/>
        <v>0.5145833333333333</v>
      </c>
      <c r="D12" s="36">
        <v>0.7862847222222222</v>
      </c>
      <c r="E12" s="20">
        <f t="shared" si="0"/>
        <v>0.27170138888888895</v>
      </c>
      <c r="F12" s="48">
        <v>13</v>
      </c>
      <c r="G12" s="49">
        <v>3</v>
      </c>
      <c r="H12" s="48"/>
      <c r="I12" s="49">
        <v>1</v>
      </c>
      <c r="J12" s="48"/>
      <c r="K12" s="43"/>
      <c r="L12" s="22">
        <f aca="true" t="shared" si="3" ref="L12:L24">F12*$F$2+G12*$G$2+H12*$H$2+I12*$I$2</f>
        <v>0.3263888888888889</v>
      </c>
      <c r="M12" s="57">
        <f t="shared" si="2"/>
        <v>0.5980902777777779</v>
      </c>
      <c r="N12" s="28">
        <v>6</v>
      </c>
      <c r="O12" s="31">
        <v>28.3</v>
      </c>
    </row>
    <row r="13" spans="1:15" ht="14.25">
      <c r="A13" s="5" t="s">
        <v>36</v>
      </c>
      <c r="B13" s="14" t="s">
        <v>5</v>
      </c>
      <c r="C13" s="9">
        <f t="shared" si="1"/>
        <v>0.5166666666666666</v>
      </c>
      <c r="D13" s="36">
        <v>0.7872222222222223</v>
      </c>
      <c r="E13" s="20">
        <f t="shared" si="0"/>
        <v>0.27055555555555566</v>
      </c>
      <c r="F13" s="48">
        <v>14</v>
      </c>
      <c r="G13" s="49">
        <v>2</v>
      </c>
      <c r="H13" s="48"/>
      <c r="I13" s="49">
        <v>1</v>
      </c>
      <c r="J13" s="48"/>
      <c r="K13" s="43"/>
      <c r="L13" s="22">
        <f t="shared" si="3"/>
        <v>0.3125</v>
      </c>
      <c r="M13" s="57">
        <f t="shared" si="2"/>
        <v>0.5830555555555557</v>
      </c>
      <c r="N13" s="28">
        <v>5</v>
      </c>
      <c r="O13" s="31">
        <v>38.8</v>
      </c>
    </row>
    <row r="14" spans="1:15" ht="14.25">
      <c r="A14" s="5" t="s">
        <v>37</v>
      </c>
      <c r="B14" s="14" t="s">
        <v>7</v>
      </c>
      <c r="C14" s="9">
        <f t="shared" si="1"/>
        <v>0.5187499999999999</v>
      </c>
      <c r="D14" s="36">
        <v>0.7801273148148148</v>
      </c>
      <c r="E14" s="20">
        <f t="shared" si="0"/>
        <v>0.26137731481481485</v>
      </c>
      <c r="F14" s="48">
        <v>16</v>
      </c>
      <c r="G14" s="49">
        <v>3</v>
      </c>
      <c r="H14" s="48">
        <v>2</v>
      </c>
      <c r="I14" s="49">
        <v>1</v>
      </c>
      <c r="J14" s="48"/>
      <c r="K14" s="54">
        <v>2</v>
      </c>
      <c r="L14" s="22">
        <f t="shared" si="3"/>
        <v>0.45138888888888884</v>
      </c>
      <c r="M14" s="61">
        <f t="shared" si="2"/>
        <v>0.7127662037037037</v>
      </c>
      <c r="N14" s="28"/>
      <c r="O14" s="31">
        <v>1</v>
      </c>
    </row>
    <row r="15" spans="1:15" ht="14.25">
      <c r="A15" s="5" t="s">
        <v>38</v>
      </c>
      <c r="B15" s="14" t="s">
        <v>9</v>
      </c>
      <c r="C15" s="9">
        <f t="shared" si="1"/>
        <v>0.5208333333333333</v>
      </c>
      <c r="D15" s="36">
        <v>0.6538773148148148</v>
      </c>
      <c r="E15" s="20">
        <f t="shared" si="0"/>
        <v>0.13304398148148155</v>
      </c>
      <c r="F15" s="48">
        <v>1</v>
      </c>
      <c r="G15" s="49"/>
      <c r="H15" s="48">
        <v>1</v>
      </c>
      <c r="I15" s="49"/>
      <c r="J15" s="48"/>
      <c r="K15" s="43"/>
      <c r="L15" s="22">
        <f t="shared" si="3"/>
        <v>0.05555555555555555</v>
      </c>
      <c r="M15" s="57">
        <f t="shared" si="2"/>
        <v>0.1885995370370371</v>
      </c>
      <c r="N15" s="28">
        <v>2</v>
      </c>
      <c r="O15" s="31">
        <v>79.5</v>
      </c>
    </row>
    <row r="16" spans="1:15" ht="14.25">
      <c r="A16" s="5" t="s">
        <v>39</v>
      </c>
      <c r="B16" s="14" t="s">
        <v>40</v>
      </c>
      <c r="C16" s="9">
        <f t="shared" si="1"/>
        <v>0.5229166666666666</v>
      </c>
      <c r="D16" s="36">
        <v>0.7286111111111112</v>
      </c>
      <c r="E16" s="20">
        <f t="shared" si="0"/>
        <v>0.20569444444444462</v>
      </c>
      <c r="F16" s="48">
        <v>5</v>
      </c>
      <c r="G16" s="49">
        <v>1</v>
      </c>
      <c r="H16" s="48">
        <v>1</v>
      </c>
      <c r="I16" s="49"/>
      <c r="J16" s="48"/>
      <c r="K16" s="54">
        <v>2</v>
      </c>
      <c r="L16" s="22">
        <f t="shared" si="3"/>
        <v>0.1388888888888889</v>
      </c>
      <c r="M16" s="61">
        <f t="shared" si="2"/>
        <v>0.3445833333333335</v>
      </c>
      <c r="N16" s="28"/>
      <c r="O16" s="31">
        <v>1</v>
      </c>
    </row>
    <row r="17" spans="1:15" ht="14.25">
      <c r="A17" s="23" t="s">
        <v>41</v>
      </c>
      <c r="B17" s="16" t="s">
        <v>11</v>
      </c>
      <c r="C17" s="9">
        <f t="shared" si="1"/>
        <v>0.5249999999999999</v>
      </c>
      <c r="D17" s="39">
        <v>0.6932175925925925</v>
      </c>
      <c r="E17" s="22">
        <f t="shared" si="0"/>
        <v>0.1682175925925926</v>
      </c>
      <c r="F17" s="52">
        <v>1</v>
      </c>
      <c r="G17" s="53"/>
      <c r="H17" s="52"/>
      <c r="I17" s="53"/>
      <c r="J17" s="52"/>
      <c r="K17" s="45"/>
      <c r="L17" s="22">
        <f t="shared" si="3"/>
        <v>0.013888888888888888</v>
      </c>
      <c r="M17" s="57">
        <f t="shared" si="2"/>
        <v>0.1821064814814815</v>
      </c>
      <c r="N17" s="30">
        <v>1</v>
      </c>
      <c r="O17" s="33">
        <v>100</v>
      </c>
    </row>
    <row r="18" spans="1:15" ht="15" thickBot="1">
      <c r="A18" s="6" t="s">
        <v>75</v>
      </c>
      <c r="B18" s="15" t="s">
        <v>10</v>
      </c>
      <c r="C18" s="10"/>
      <c r="D18" s="38"/>
      <c r="E18" s="21"/>
      <c r="F18" s="50"/>
      <c r="G18" s="51"/>
      <c r="H18" s="50"/>
      <c r="I18" s="51"/>
      <c r="J18" s="50"/>
      <c r="K18" s="44"/>
      <c r="L18" s="21"/>
      <c r="M18" s="21"/>
      <c r="N18" s="29"/>
      <c r="O18" s="32">
        <v>1</v>
      </c>
    </row>
    <row r="19" spans="1:15" ht="14.25">
      <c r="A19" s="23" t="s">
        <v>42</v>
      </c>
      <c r="B19" s="16" t="s">
        <v>14</v>
      </c>
      <c r="C19" s="11">
        <v>0.5270833333333333</v>
      </c>
      <c r="D19" s="39">
        <v>0.6741782407407407</v>
      </c>
      <c r="E19" s="22">
        <f aca="true" t="shared" si="4" ref="E19:E24">D19-C19</f>
        <v>0.14709490740740738</v>
      </c>
      <c r="F19" s="52">
        <v>3</v>
      </c>
      <c r="G19" s="53"/>
      <c r="H19" s="52"/>
      <c r="I19" s="53"/>
      <c r="J19" s="52"/>
      <c r="K19" s="45"/>
      <c r="L19" s="22">
        <f t="shared" si="3"/>
        <v>0.041666666666666664</v>
      </c>
      <c r="M19" s="58">
        <f t="shared" si="2"/>
        <v>0.18876157407407404</v>
      </c>
      <c r="N19" s="30">
        <v>3</v>
      </c>
      <c r="O19" s="33">
        <v>50</v>
      </c>
    </row>
    <row r="20" spans="1:15" ht="14.25">
      <c r="A20" s="5" t="s">
        <v>43</v>
      </c>
      <c r="B20" s="14" t="s">
        <v>13</v>
      </c>
      <c r="C20" s="9">
        <f t="shared" si="1"/>
        <v>0.5291666666666667</v>
      </c>
      <c r="D20" s="36">
        <v>0.7091203703703703</v>
      </c>
      <c r="E20" s="20">
        <f t="shared" si="4"/>
        <v>0.17995370370370367</v>
      </c>
      <c r="F20" s="48">
        <v>3</v>
      </c>
      <c r="G20" s="49">
        <v>1</v>
      </c>
      <c r="H20" s="48"/>
      <c r="I20" s="49"/>
      <c r="J20" s="48"/>
      <c r="K20" s="43"/>
      <c r="L20" s="22">
        <f t="shared" si="3"/>
        <v>0.06944444444444445</v>
      </c>
      <c r="M20" s="57">
        <f t="shared" si="2"/>
        <v>0.24939814814814812</v>
      </c>
      <c r="N20" s="28">
        <v>5</v>
      </c>
      <c r="O20" s="31">
        <v>15.6</v>
      </c>
    </row>
    <row r="21" spans="1:15" ht="14.25">
      <c r="A21" s="23" t="s">
        <v>44</v>
      </c>
      <c r="B21" s="16" t="s">
        <v>45</v>
      </c>
      <c r="C21" s="11">
        <f t="shared" si="1"/>
        <v>0.53125</v>
      </c>
      <c r="D21" s="39">
        <v>0.6756944444444444</v>
      </c>
      <c r="E21" s="22">
        <f t="shared" si="4"/>
        <v>0.14444444444444438</v>
      </c>
      <c r="F21" s="52">
        <v>1</v>
      </c>
      <c r="G21" s="53"/>
      <c r="H21" s="52"/>
      <c r="I21" s="53"/>
      <c r="J21" s="52"/>
      <c r="K21" s="45"/>
      <c r="L21" s="22">
        <f t="shared" si="3"/>
        <v>0.013888888888888888</v>
      </c>
      <c r="M21" s="57">
        <f t="shared" si="2"/>
        <v>0.15833333333333327</v>
      </c>
      <c r="N21" s="30">
        <v>2</v>
      </c>
      <c r="O21" s="33">
        <v>71.7</v>
      </c>
    </row>
    <row r="22" spans="1:15" ht="14.25">
      <c r="A22" s="5" t="s">
        <v>46</v>
      </c>
      <c r="B22" s="14" t="s">
        <v>47</v>
      </c>
      <c r="C22" s="9">
        <f t="shared" si="1"/>
        <v>0.5333333333333333</v>
      </c>
      <c r="D22" s="36">
        <v>0.7340162037037037</v>
      </c>
      <c r="E22" s="20">
        <f t="shared" si="4"/>
        <v>0.20068287037037036</v>
      </c>
      <c r="F22" s="48">
        <v>2</v>
      </c>
      <c r="G22" s="49"/>
      <c r="H22" s="48"/>
      <c r="I22" s="49"/>
      <c r="J22" s="48"/>
      <c r="K22" s="43"/>
      <c r="L22" s="22">
        <f t="shared" si="3"/>
        <v>0.027777777777777776</v>
      </c>
      <c r="M22" s="57">
        <f t="shared" si="2"/>
        <v>0.22846064814814815</v>
      </c>
      <c r="N22" s="28">
        <v>4</v>
      </c>
      <c r="O22" s="31">
        <v>31.7</v>
      </c>
    </row>
    <row r="23" spans="1:15" ht="14.25">
      <c r="A23" s="5" t="s">
        <v>48</v>
      </c>
      <c r="B23" s="14" t="s">
        <v>12</v>
      </c>
      <c r="C23" s="9">
        <f t="shared" si="1"/>
        <v>0.5354166666666667</v>
      </c>
      <c r="D23" s="36">
        <v>0.6779513888888888</v>
      </c>
      <c r="E23" s="20">
        <f t="shared" si="4"/>
        <v>0.1425347222222222</v>
      </c>
      <c r="F23" s="48">
        <v>1</v>
      </c>
      <c r="G23" s="49"/>
      <c r="H23" s="48"/>
      <c r="I23" s="49"/>
      <c r="J23" s="48"/>
      <c r="K23" s="43"/>
      <c r="L23" s="22">
        <f t="shared" si="3"/>
        <v>0.013888888888888888</v>
      </c>
      <c r="M23" s="57">
        <f t="shared" si="2"/>
        <v>0.15642361111111108</v>
      </c>
      <c r="N23" s="28">
        <v>1</v>
      </c>
      <c r="O23" s="31">
        <v>100</v>
      </c>
    </row>
    <row r="24" spans="1:15" ht="14.25">
      <c r="A24" s="23" t="s">
        <v>49</v>
      </c>
      <c r="B24" s="16" t="s">
        <v>50</v>
      </c>
      <c r="C24" s="9">
        <f t="shared" si="1"/>
        <v>0.5375</v>
      </c>
      <c r="D24" s="39">
        <v>0.731099537037037</v>
      </c>
      <c r="E24" s="22">
        <f t="shared" si="4"/>
        <v>0.19359953703703703</v>
      </c>
      <c r="F24" s="52">
        <v>11</v>
      </c>
      <c r="G24" s="53">
        <v>3</v>
      </c>
      <c r="H24" s="52"/>
      <c r="I24" s="53">
        <v>1</v>
      </c>
      <c r="J24" s="52"/>
      <c r="K24" s="45"/>
      <c r="L24" s="22">
        <f t="shared" si="3"/>
        <v>0.2986111111111111</v>
      </c>
      <c r="M24" s="57">
        <f t="shared" si="2"/>
        <v>0.49221064814814813</v>
      </c>
      <c r="N24" s="30">
        <v>6</v>
      </c>
      <c r="O24" s="33">
        <v>1</v>
      </c>
    </row>
    <row r="25" spans="1:15" ht="15" thickBot="1">
      <c r="A25" s="6"/>
      <c r="B25" s="15"/>
      <c r="C25" s="10"/>
      <c r="D25" s="38"/>
      <c r="E25" s="21"/>
      <c r="F25" s="50"/>
      <c r="G25" s="51"/>
      <c r="H25" s="50"/>
      <c r="I25" s="51"/>
      <c r="J25" s="50"/>
      <c r="K25" s="44"/>
      <c r="L25" s="21"/>
      <c r="M25" s="21"/>
      <c r="N25" s="29"/>
      <c r="O25" s="32"/>
    </row>
    <row r="26" spans="1:15" ht="14.25">
      <c r="A26" s="23" t="s">
        <v>51</v>
      </c>
      <c r="B26" s="16" t="s">
        <v>52</v>
      </c>
      <c r="C26" s="11">
        <v>0.5395833333333333</v>
      </c>
      <c r="D26" s="39">
        <v>0.6969675925925927</v>
      </c>
      <c r="E26" s="22">
        <f t="shared" si="0"/>
        <v>0.15738425925925936</v>
      </c>
      <c r="F26" s="52">
        <v>15</v>
      </c>
      <c r="G26" s="53">
        <v>4</v>
      </c>
      <c r="H26" s="52">
        <v>4</v>
      </c>
      <c r="I26" s="53">
        <v>1</v>
      </c>
      <c r="J26" s="52">
        <v>1</v>
      </c>
      <c r="K26" s="45"/>
      <c r="L26" s="22">
        <f>F26*$F$2+G26*$G$2+H26*$H$2+I26*$I$2+J26*$J$2</f>
        <v>0.6319444444444444</v>
      </c>
      <c r="M26" s="58">
        <f t="shared" si="2"/>
        <v>0.7893287037037038</v>
      </c>
      <c r="N26" s="30">
        <v>3</v>
      </c>
      <c r="O26" s="33">
        <v>1</v>
      </c>
    </row>
    <row r="27" spans="1:15" ht="14.25">
      <c r="A27" s="23" t="s">
        <v>53</v>
      </c>
      <c r="B27" s="16" t="s">
        <v>18</v>
      </c>
      <c r="C27" s="11">
        <f t="shared" si="1"/>
        <v>0.5416666666666666</v>
      </c>
      <c r="D27" s="39">
        <v>0.6750462962962963</v>
      </c>
      <c r="E27" s="22">
        <f>D27-C27</f>
        <v>0.13337962962962968</v>
      </c>
      <c r="F27" s="52">
        <v>4</v>
      </c>
      <c r="G27" s="53"/>
      <c r="H27" s="52"/>
      <c r="I27" s="53"/>
      <c r="J27" s="52">
        <v>1</v>
      </c>
      <c r="K27" s="45"/>
      <c r="L27" s="22">
        <f>F27*$F$2+G27*$G$2+H27*$H$2+I27*$I$2+J27*$J$2</f>
        <v>0.1388888888888889</v>
      </c>
      <c r="M27" s="57">
        <f t="shared" si="2"/>
        <v>0.2722685185185186</v>
      </c>
      <c r="N27" s="30">
        <v>2</v>
      </c>
      <c r="O27" s="33">
        <v>22</v>
      </c>
    </row>
    <row r="28" spans="1:15" ht="14.25">
      <c r="A28" s="23" t="s">
        <v>54</v>
      </c>
      <c r="B28" s="16" t="s">
        <v>55</v>
      </c>
      <c r="C28" s="11">
        <f t="shared" si="1"/>
        <v>0.54375</v>
      </c>
      <c r="D28" s="39">
        <v>0.6749305555555556</v>
      </c>
      <c r="E28" s="22">
        <f>D28-C28</f>
        <v>0.13118055555555563</v>
      </c>
      <c r="F28" s="52">
        <v>2</v>
      </c>
      <c r="G28" s="53"/>
      <c r="H28" s="52"/>
      <c r="I28" s="53"/>
      <c r="J28" s="52"/>
      <c r="K28" s="45"/>
      <c r="L28" s="22">
        <f>F28*$F$2+G28*$G$2+H28*$H$2+I28*$I$2+J28*$J$2</f>
        <v>0.027777777777777776</v>
      </c>
      <c r="M28" s="57">
        <f t="shared" si="2"/>
        <v>0.15895833333333342</v>
      </c>
      <c r="N28" s="30">
        <v>1</v>
      </c>
      <c r="O28" s="33">
        <v>50</v>
      </c>
    </row>
    <row r="29" spans="1:15" ht="15" thickBot="1">
      <c r="A29" s="6"/>
      <c r="B29" s="15"/>
      <c r="C29" s="10"/>
      <c r="D29" s="38"/>
      <c r="E29" s="21"/>
      <c r="F29" s="50"/>
      <c r="G29" s="51"/>
      <c r="H29" s="50"/>
      <c r="I29" s="51"/>
      <c r="J29" s="50"/>
      <c r="K29" s="44"/>
      <c r="L29" s="21"/>
      <c r="M29" s="21"/>
      <c r="N29" s="29"/>
      <c r="O29" s="32"/>
    </row>
    <row r="30" spans="1:15" ht="14.25">
      <c r="A30" s="23" t="s">
        <v>124</v>
      </c>
      <c r="B30" s="16" t="s">
        <v>17</v>
      </c>
      <c r="C30" s="11">
        <v>0.5458333333333333</v>
      </c>
      <c r="D30" s="39">
        <v>0.6369907407407408</v>
      </c>
      <c r="E30" s="22">
        <f aca="true" t="shared" si="5" ref="E30:E35">D30-C30</f>
        <v>0.09115740740740752</v>
      </c>
      <c r="F30" s="52">
        <v>16</v>
      </c>
      <c r="G30" s="53">
        <v>4</v>
      </c>
      <c r="H30" s="52">
        <v>2</v>
      </c>
      <c r="I30" s="53">
        <v>2</v>
      </c>
      <c r="J30" s="52">
        <v>1</v>
      </c>
      <c r="K30" s="45"/>
      <c r="L30" s="22">
        <f>F30*$F$2+G30*$G$2+H30*$H$2+I30*$I$2+J30*$J$2</f>
        <v>0.625</v>
      </c>
      <c r="M30" s="58">
        <f t="shared" si="2"/>
        <v>0.7161574074074075</v>
      </c>
      <c r="N30" s="30">
        <v>6</v>
      </c>
      <c r="O30" s="33">
        <v>1</v>
      </c>
    </row>
    <row r="31" spans="1:15" ht="14.25">
      <c r="A31" s="23" t="s">
        <v>56</v>
      </c>
      <c r="B31" s="16" t="s">
        <v>57</v>
      </c>
      <c r="C31" s="11">
        <f t="shared" si="1"/>
        <v>0.5479166666666666</v>
      </c>
      <c r="D31" s="39">
        <v>0.6954861111111111</v>
      </c>
      <c r="E31" s="22">
        <f t="shared" si="5"/>
        <v>0.14756944444444453</v>
      </c>
      <c r="F31" s="52">
        <v>2</v>
      </c>
      <c r="G31" s="53">
        <v>1</v>
      </c>
      <c r="H31" s="52"/>
      <c r="I31" s="53"/>
      <c r="J31" s="52">
        <v>1</v>
      </c>
      <c r="K31" s="45"/>
      <c r="L31" s="22">
        <f>F31*$F$2+G31*$G$2+H31*$H$2+I31*$I$2+J31*$J$2</f>
        <v>0.1388888888888889</v>
      </c>
      <c r="M31" s="57">
        <f t="shared" si="2"/>
        <v>0.2864583333333334</v>
      </c>
      <c r="N31" s="30">
        <v>5</v>
      </c>
      <c r="O31" s="33">
        <v>15.6</v>
      </c>
    </row>
    <row r="32" spans="1:15" ht="14.25">
      <c r="A32" s="23" t="s">
        <v>58</v>
      </c>
      <c r="B32" s="16" t="s">
        <v>59</v>
      </c>
      <c r="C32" s="11">
        <f t="shared" si="1"/>
        <v>0.5499999999999999</v>
      </c>
      <c r="D32" s="39">
        <v>0.6903125</v>
      </c>
      <c r="E32" s="22">
        <f t="shared" si="5"/>
        <v>0.14031250000000006</v>
      </c>
      <c r="F32" s="52">
        <v>2</v>
      </c>
      <c r="G32" s="53"/>
      <c r="H32" s="52"/>
      <c r="I32" s="53"/>
      <c r="J32" s="52"/>
      <c r="K32" s="45"/>
      <c r="L32" s="22">
        <f>F32*$F$2+G32*$G$2+H32*$H$2+I32*$I$2+J32*$J$2</f>
        <v>0.027777777777777776</v>
      </c>
      <c r="M32" s="57">
        <f t="shared" si="2"/>
        <v>0.16809027777777785</v>
      </c>
      <c r="N32" s="30">
        <v>1</v>
      </c>
      <c r="O32" s="33">
        <v>100</v>
      </c>
    </row>
    <row r="33" spans="1:15" ht="14.25">
      <c r="A33" s="23" t="s">
        <v>60</v>
      </c>
      <c r="B33" s="16" t="s">
        <v>16</v>
      </c>
      <c r="C33" s="11">
        <f t="shared" si="1"/>
        <v>0.5520833333333333</v>
      </c>
      <c r="D33" s="39">
        <v>0.7147569444444444</v>
      </c>
      <c r="E33" s="22">
        <f t="shared" si="5"/>
        <v>0.16267361111111112</v>
      </c>
      <c r="F33" s="52">
        <v>1</v>
      </c>
      <c r="G33" s="53"/>
      <c r="H33" s="52"/>
      <c r="I33" s="53"/>
      <c r="J33" s="52"/>
      <c r="K33" s="45"/>
      <c r="L33" s="22">
        <f>F33*$F$2+G33*$G$2+H33*$H$2+I33*$I$2+J33*$J$2</f>
        <v>0.013888888888888888</v>
      </c>
      <c r="M33" s="57">
        <f t="shared" si="2"/>
        <v>0.1765625</v>
      </c>
      <c r="N33" s="30">
        <v>2</v>
      </c>
      <c r="O33" s="33">
        <v>71.7</v>
      </c>
    </row>
    <row r="34" spans="1:15" ht="14.25">
      <c r="A34" s="23" t="s">
        <v>61</v>
      </c>
      <c r="B34" s="16" t="s">
        <v>62</v>
      </c>
      <c r="C34" s="11">
        <f t="shared" si="1"/>
        <v>0.5541666666666666</v>
      </c>
      <c r="D34" s="39">
        <v>0.7375462962962963</v>
      </c>
      <c r="E34" s="22">
        <f t="shared" si="5"/>
        <v>0.18337962962962973</v>
      </c>
      <c r="F34" s="52">
        <v>3</v>
      </c>
      <c r="G34" s="53"/>
      <c r="H34" s="52"/>
      <c r="I34" s="53"/>
      <c r="J34" s="52"/>
      <c r="K34" s="45"/>
      <c r="L34" s="22">
        <f>F34*$F$2+G34*$G$2+H34*$H$2+I34*$I$2+J34*$J$2</f>
        <v>0.041666666666666664</v>
      </c>
      <c r="M34" s="57">
        <f t="shared" si="2"/>
        <v>0.22504629629629638</v>
      </c>
      <c r="N34" s="30">
        <v>4</v>
      </c>
      <c r="O34" s="33">
        <v>31.7</v>
      </c>
    </row>
    <row r="35" spans="1:15" ht="14.25">
      <c r="A35" s="23" t="s">
        <v>63</v>
      </c>
      <c r="B35" s="16" t="s">
        <v>15</v>
      </c>
      <c r="C35" s="11">
        <f t="shared" si="1"/>
        <v>0.5562499999999999</v>
      </c>
      <c r="D35" s="39">
        <v>0.7336689814814815</v>
      </c>
      <c r="E35" s="22">
        <f t="shared" si="5"/>
        <v>0.1774189814814816</v>
      </c>
      <c r="F35" s="52">
        <v>1</v>
      </c>
      <c r="G35" s="53"/>
      <c r="H35" s="52"/>
      <c r="I35" s="53"/>
      <c r="J35" s="52"/>
      <c r="K35" s="45"/>
      <c r="L35" s="22">
        <f>F35*$F$2+G35*$G$2+H35*$H$2+I35*$I$2+J35*$J$2</f>
        <v>0.013888888888888888</v>
      </c>
      <c r="M35" s="57">
        <f t="shared" si="2"/>
        <v>0.1913078703703705</v>
      </c>
      <c r="N35" s="30">
        <v>3</v>
      </c>
      <c r="O35" s="33">
        <v>50</v>
      </c>
    </row>
    <row r="36" spans="1:15" ht="15" thickBot="1">
      <c r="A36" s="6"/>
      <c r="B36" s="15"/>
      <c r="C36" s="10"/>
      <c r="D36" s="38"/>
      <c r="E36" s="21"/>
      <c r="F36" s="50"/>
      <c r="G36" s="51"/>
      <c r="H36" s="50"/>
      <c r="I36" s="51"/>
      <c r="J36" s="50"/>
      <c r="K36" s="44"/>
      <c r="L36" s="21"/>
      <c r="M36" s="21"/>
      <c r="N36" s="29"/>
      <c r="O36" s="32"/>
    </row>
  </sheetData>
  <sheetProtection/>
  <mergeCells count="1">
    <mergeCell ref="F1:K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6">
      <selection activeCell="A31" sqref="A31"/>
    </sheetView>
  </sheetViews>
  <sheetFormatPr defaultColWidth="9.140625" defaultRowHeight="15"/>
  <cols>
    <col min="1" max="1" width="21.8515625" style="0" customWidth="1"/>
    <col min="2" max="2" width="13.28125" style="0" customWidth="1"/>
    <col min="3" max="4" width="9.57421875" style="0" customWidth="1"/>
    <col min="5" max="5" width="10.00390625" style="0" bestFit="1" customWidth="1"/>
    <col min="6" max="6" width="8.8515625" style="2" customWidth="1"/>
  </cols>
  <sheetData>
    <row r="1" ht="15" thickBot="1"/>
    <row r="2" spans="1:7" s="2" customFormat="1" ht="15" thickBot="1">
      <c r="A2" s="3" t="s">
        <v>20</v>
      </c>
      <c r="B2" s="12" t="s">
        <v>4</v>
      </c>
      <c r="C2" s="41" t="s">
        <v>70</v>
      </c>
      <c r="D2" s="40" t="s">
        <v>66</v>
      </c>
      <c r="E2" s="3" t="s">
        <v>67</v>
      </c>
      <c r="F2" s="3" t="s">
        <v>19</v>
      </c>
      <c r="G2" s="18" t="s">
        <v>22</v>
      </c>
    </row>
    <row r="3" spans="1:7" s="2" customFormat="1" ht="14.25">
      <c r="A3" s="4" t="s">
        <v>23</v>
      </c>
      <c r="B3" s="13" t="s">
        <v>24</v>
      </c>
      <c r="C3" s="46">
        <v>6</v>
      </c>
      <c r="D3" s="71"/>
      <c r="E3" s="78">
        <f>C3-D3</f>
        <v>6</v>
      </c>
      <c r="F3" s="27">
        <v>3</v>
      </c>
      <c r="G3" s="33">
        <v>20.7</v>
      </c>
    </row>
    <row r="4" spans="1:7" s="2" customFormat="1" ht="14.25">
      <c r="A4" s="25" t="s">
        <v>25</v>
      </c>
      <c r="B4" s="14">
        <v>106</v>
      </c>
      <c r="C4" s="48">
        <v>13</v>
      </c>
      <c r="D4" s="73">
        <f>2+0.5</f>
        <v>2.5</v>
      </c>
      <c r="E4" s="72">
        <f aca="true" t="shared" si="0" ref="E4:E35">C4-D4</f>
        <v>10.5</v>
      </c>
      <c r="F4" s="28">
        <v>2</v>
      </c>
      <c r="G4" s="31">
        <v>33.4</v>
      </c>
    </row>
    <row r="5" spans="1:7" ht="14.25">
      <c r="A5" s="5" t="s">
        <v>26</v>
      </c>
      <c r="B5" s="14" t="s">
        <v>27</v>
      </c>
      <c r="C5" s="48">
        <v>1</v>
      </c>
      <c r="D5" s="73"/>
      <c r="E5" s="72">
        <f t="shared" si="0"/>
        <v>1</v>
      </c>
      <c r="F5" s="28">
        <v>5</v>
      </c>
      <c r="G5" s="31">
        <v>1</v>
      </c>
    </row>
    <row r="6" spans="1:7" ht="14.25">
      <c r="A6" s="5" t="s">
        <v>28</v>
      </c>
      <c r="B6" s="14" t="s">
        <v>29</v>
      </c>
      <c r="C6" s="48">
        <v>13</v>
      </c>
      <c r="D6" s="73">
        <f>0.5+0.5</f>
        <v>1</v>
      </c>
      <c r="E6" s="72">
        <f t="shared" si="0"/>
        <v>12</v>
      </c>
      <c r="F6" s="28">
        <v>1</v>
      </c>
      <c r="G6" s="31">
        <v>50</v>
      </c>
    </row>
    <row r="7" spans="1:7" ht="14.25">
      <c r="A7" s="5" t="s">
        <v>30</v>
      </c>
      <c r="B7" s="14" t="s">
        <v>31</v>
      </c>
      <c r="C7" s="48">
        <v>6</v>
      </c>
      <c r="D7" s="73"/>
      <c r="E7" s="72">
        <f t="shared" si="0"/>
        <v>6</v>
      </c>
      <c r="F7" s="28">
        <v>4</v>
      </c>
      <c r="G7" s="31">
        <v>10</v>
      </c>
    </row>
    <row r="8" spans="1:7" ht="14.25">
      <c r="A8" s="5"/>
      <c r="B8" s="14"/>
      <c r="C8" s="48"/>
      <c r="D8" s="73"/>
      <c r="E8" s="72"/>
      <c r="F8" s="28"/>
      <c r="G8" s="31"/>
    </row>
    <row r="9" spans="1:7" ht="15" thickBot="1">
      <c r="A9" s="6"/>
      <c r="B9" s="15"/>
      <c r="C9" s="50"/>
      <c r="D9" s="75"/>
      <c r="E9" s="74"/>
      <c r="F9" s="29"/>
      <c r="G9" s="32"/>
    </row>
    <row r="10" spans="1:7" ht="14.25">
      <c r="A10" s="23" t="s">
        <v>32</v>
      </c>
      <c r="B10" s="16" t="s">
        <v>8</v>
      </c>
      <c r="C10" s="52" t="s">
        <v>21</v>
      </c>
      <c r="D10" s="77"/>
      <c r="E10" s="79" t="e">
        <f t="shared" si="0"/>
        <v>#VALUE!</v>
      </c>
      <c r="F10" s="30"/>
      <c r="G10" s="33">
        <v>1</v>
      </c>
    </row>
    <row r="11" spans="1:7" ht="14.25">
      <c r="A11" s="5" t="s">
        <v>33</v>
      </c>
      <c r="B11" s="14" t="s">
        <v>6</v>
      </c>
      <c r="C11" s="48">
        <v>7</v>
      </c>
      <c r="D11" s="73"/>
      <c r="E11" s="72">
        <f t="shared" si="0"/>
        <v>7</v>
      </c>
      <c r="F11" s="80" t="s">
        <v>83</v>
      </c>
      <c r="G11" s="31">
        <v>38.8</v>
      </c>
    </row>
    <row r="12" spans="1:7" ht="14.25">
      <c r="A12" s="5" t="s">
        <v>34</v>
      </c>
      <c r="B12" s="14" t="s">
        <v>35</v>
      </c>
      <c r="C12" s="48">
        <v>12</v>
      </c>
      <c r="D12" s="73">
        <v>1</v>
      </c>
      <c r="E12" s="72">
        <f t="shared" si="0"/>
        <v>11</v>
      </c>
      <c r="F12" s="28">
        <v>1</v>
      </c>
      <c r="G12" s="31">
        <v>100</v>
      </c>
    </row>
    <row r="13" spans="1:7" ht="14.25">
      <c r="A13" s="5" t="s">
        <v>36</v>
      </c>
      <c r="B13" s="14" t="s">
        <v>5</v>
      </c>
      <c r="C13" s="48">
        <v>5</v>
      </c>
      <c r="D13" s="73">
        <f>0.5</f>
        <v>0.5</v>
      </c>
      <c r="E13" s="72">
        <f t="shared" si="0"/>
        <v>4.5</v>
      </c>
      <c r="F13" s="28">
        <v>7</v>
      </c>
      <c r="G13" s="31">
        <v>18.5</v>
      </c>
    </row>
    <row r="14" spans="1:7" ht="14.25">
      <c r="A14" s="5" t="s">
        <v>37</v>
      </c>
      <c r="B14" s="14" t="s">
        <v>7</v>
      </c>
      <c r="C14" s="48">
        <v>8</v>
      </c>
      <c r="D14" s="73"/>
      <c r="E14" s="72">
        <f t="shared" si="0"/>
        <v>8</v>
      </c>
      <c r="F14" s="28">
        <v>4</v>
      </c>
      <c r="G14" s="31">
        <v>50.5</v>
      </c>
    </row>
    <row r="15" spans="1:7" ht="14.25">
      <c r="A15" s="5" t="s">
        <v>38</v>
      </c>
      <c r="B15" s="14" t="s">
        <v>9</v>
      </c>
      <c r="C15" s="48">
        <v>4</v>
      </c>
      <c r="D15" s="73"/>
      <c r="E15" s="72">
        <f t="shared" si="0"/>
        <v>4</v>
      </c>
      <c r="F15" s="28">
        <v>8</v>
      </c>
      <c r="G15" s="31">
        <v>9.5</v>
      </c>
    </row>
    <row r="16" spans="1:7" ht="14.25">
      <c r="A16" s="5" t="s">
        <v>39</v>
      </c>
      <c r="B16" s="14" t="s">
        <v>40</v>
      </c>
      <c r="C16" s="48">
        <v>7</v>
      </c>
      <c r="D16" s="73"/>
      <c r="E16" s="72">
        <f t="shared" si="0"/>
        <v>7</v>
      </c>
      <c r="F16" s="80" t="s">
        <v>84</v>
      </c>
      <c r="G16" s="31">
        <v>28.3</v>
      </c>
    </row>
    <row r="17" spans="1:7" ht="14.25">
      <c r="A17" s="23" t="s">
        <v>41</v>
      </c>
      <c r="B17" s="16" t="s">
        <v>11</v>
      </c>
      <c r="C17" s="52">
        <v>9</v>
      </c>
      <c r="D17" s="77"/>
      <c r="E17" s="72">
        <f t="shared" si="0"/>
        <v>9</v>
      </c>
      <c r="F17" s="30">
        <v>3</v>
      </c>
      <c r="G17" s="33">
        <v>63.8</v>
      </c>
    </row>
    <row r="18" spans="1:7" ht="15" thickBot="1">
      <c r="A18" s="6" t="s">
        <v>76</v>
      </c>
      <c r="B18" s="15" t="s">
        <v>10</v>
      </c>
      <c r="C18" s="50">
        <v>10</v>
      </c>
      <c r="D18" s="75">
        <v>0.5</v>
      </c>
      <c r="E18" s="74">
        <f t="shared" si="0"/>
        <v>9.5</v>
      </c>
      <c r="F18" s="29">
        <v>2</v>
      </c>
      <c r="G18" s="32">
        <v>79.5</v>
      </c>
    </row>
    <row r="19" spans="1:7" ht="14.25">
      <c r="A19" s="23" t="s">
        <v>42</v>
      </c>
      <c r="B19" s="16" t="s">
        <v>14</v>
      </c>
      <c r="C19" s="52">
        <v>11</v>
      </c>
      <c r="D19" s="77"/>
      <c r="E19" s="76">
        <f t="shared" si="0"/>
        <v>11</v>
      </c>
      <c r="F19" s="30">
        <v>3</v>
      </c>
      <c r="G19" s="33">
        <v>50</v>
      </c>
    </row>
    <row r="20" spans="1:7" ht="14.25">
      <c r="A20" s="5" t="s">
        <v>43</v>
      </c>
      <c r="B20" s="14" t="s">
        <v>13</v>
      </c>
      <c r="C20" s="48">
        <v>1</v>
      </c>
      <c r="D20" s="73"/>
      <c r="E20" s="72">
        <f t="shared" si="0"/>
        <v>1</v>
      </c>
      <c r="F20" s="28">
        <v>5</v>
      </c>
      <c r="G20" s="31">
        <v>15.6</v>
      </c>
    </row>
    <row r="21" spans="1:7" ht="14.25">
      <c r="A21" s="23" t="s">
        <v>44</v>
      </c>
      <c r="B21" s="16" t="s">
        <v>45</v>
      </c>
      <c r="C21" s="52">
        <v>20</v>
      </c>
      <c r="D21" s="77">
        <v>0.5</v>
      </c>
      <c r="E21" s="72">
        <f t="shared" si="0"/>
        <v>19.5</v>
      </c>
      <c r="F21" s="30">
        <v>1</v>
      </c>
      <c r="G21" s="33">
        <v>100</v>
      </c>
    </row>
    <row r="22" spans="1:7" ht="14.25">
      <c r="A22" s="5" t="s">
        <v>46</v>
      </c>
      <c r="B22" s="14" t="s">
        <v>47</v>
      </c>
      <c r="C22" s="48">
        <v>2</v>
      </c>
      <c r="D22" s="73"/>
      <c r="E22" s="72">
        <f t="shared" si="0"/>
        <v>2</v>
      </c>
      <c r="F22" s="28">
        <v>4</v>
      </c>
      <c r="G22" s="31">
        <v>31.7</v>
      </c>
    </row>
    <row r="23" spans="1:7" ht="14.25">
      <c r="A23" s="5" t="s">
        <v>48</v>
      </c>
      <c r="B23" s="14" t="s">
        <v>12</v>
      </c>
      <c r="C23" s="48">
        <v>14</v>
      </c>
      <c r="D23" s="73"/>
      <c r="E23" s="72">
        <f t="shared" si="0"/>
        <v>14</v>
      </c>
      <c r="F23" s="28">
        <v>2</v>
      </c>
      <c r="G23" s="31">
        <v>71.7</v>
      </c>
    </row>
    <row r="24" spans="1:7" ht="14.25">
      <c r="A24" s="23" t="s">
        <v>49</v>
      </c>
      <c r="B24" s="16" t="s">
        <v>50</v>
      </c>
      <c r="C24" s="52">
        <v>1</v>
      </c>
      <c r="D24" s="77">
        <v>0.5</v>
      </c>
      <c r="E24" s="72">
        <f t="shared" si="0"/>
        <v>0.5</v>
      </c>
      <c r="F24" s="30">
        <v>6</v>
      </c>
      <c r="G24" s="33">
        <v>1</v>
      </c>
    </row>
    <row r="25" spans="1:7" ht="15" thickBot="1">
      <c r="A25" s="6"/>
      <c r="B25" s="15"/>
      <c r="C25" s="50"/>
      <c r="D25" s="75"/>
      <c r="E25" s="74"/>
      <c r="F25" s="29"/>
      <c r="G25" s="32"/>
    </row>
    <row r="26" spans="1:7" ht="14.25">
      <c r="A26" s="23" t="s">
        <v>51</v>
      </c>
      <c r="B26" s="16" t="s">
        <v>52</v>
      </c>
      <c r="C26" s="52">
        <v>25</v>
      </c>
      <c r="D26" s="77"/>
      <c r="E26" s="76">
        <f t="shared" si="0"/>
        <v>25</v>
      </c>
      <c r="F26" s="30">
        <v>1</v>
      </c>
      <c r="G26" s="33">
        <v>50</v>
      </c>
    </row>
    <row r="27" spans="1:7" ht="14.25">
      <c r="A27" s="23" t="s">
        <v>53</v>
      </c>
      <c r="B27" s="16" t="s">
        <v>18</v>
      </c>
      <c r="C27" s="52">
        <v>23</v>
      </c>
      <c r="D27" s="77">
        <v>0.5</v>
      </c>
      <c r="E27" s="72">
        <f t="shared" si="0"/>
        <v>22.5</v>
      </c>
      <c r="F27" s="30">
        <v>2</v>
      </c>
      <c r="G27" s="33">
        <v>22</v>
      </c>
    </row>
    <row r="28" spans="1:7" ht="14.25">
      <c r="A28" s="23" t="s">
        <v>54</v>
      </c>
      <c r="B28" s="16" t="s">
        <v>55</v>
      </c>
      <c r="C28" s="52">
        <v>16</v>
      </c>
      <c r="D28" s="77"/>
      <c r="E28" s="72">
        <f t="shared" si="0"/>
        <v>16</v>
      </c>
      <c r="F28" s="30">
        <v>3</v>
      </c>
      <c r="G28" s="33">
        <v>1</v>
      </c>
    </row>
    <row r="29" spans="1:7" ht="15" thickBot="1">
      <c r="A29" s="6"/>
      <c r="B29" s="15"/>
      <c r="C29" s="50"/>
      <c r="D29" s="75"/>
      <c r="E29" s="74">
        <f t="shared" si="0"/>
        <v>0</v>
      </c>
      <c r="F29" s="29"/>
      <c r="G29" s="32"/>
    </row>
    <row r="30" spans="1:7" ht="14.25">
      <c r="A30" s="23" t="s">
        <v>124</v>
      </c>
      <c r="B30" s="16" t="s">
        <v>17</v>
      </c>
      <c r="C30" s="52">
        <v>43</v>
      </c>
      <c r="D30" s="77">
        <v>0.5</v>
      </c>
      <c r="E30" s="76">
        <f t="shared" si="0"/>
        <v>42.5</v>
      </c>
      <c r="F30" s="30">
        <v>1</v>
      </c>
      <c r="G30" s="33">
        <v>100</v>
      </c>
    </row>
    <row r="31" spans="1:7" ht="14.25">
      <c r="A31" s="23" t="s">
        <v>56</v>
      </c>
      <c r="B31" s="16" t="s">
        <v>57</v>
      </c>
      <c r="C31" s="52">
        <v>4</v>
      </c>
      <c r="D31" s="77"/>
      <c r="E31" s="72">
        <f t="shared" si="0"/>
        <v>4</v>
      </c>
      <c r="F31" s="30">
        <v>5</v>
      </c>
      <c r="G31" s="33">
        <v>15.6</v>
      </c>
    </row>
    <row r="32" spans="1:7" ht="14.25">
      <c r="A32" s="23" t="s">
        <v>58</v>
      </c>
      <c r="B32" s="16" t="s">
        <v>59</v>
      </c>
      <c r="C32" s="52">
        <v>33</v>
      </c>
      <c r="D32" s="77">
        <v>0.5</v>
      </c>
      <c r="E32" s="72">
        <f t="shared" si="0"/>
        <v>32.5</v>
      </c>
      <c r="F32" s="30">
        <v>3</v>
      </c>
      <c r="G32" s="33">
        <v>50</v>
      </c>
    </row>
    <row r="33" spans="1:7" ht="14.25">
      <c r="A33" s="23" t="s">
        <v>60</v>
      </c>
      <c r="B33" s="16" t="s">
        <v>16</v>
      </c>
      <c r="C33" s="52">
        <v>6</v>
      </c>
      <c r="D33" s="77"/>
      <c r="E33" s="72">
        <f t="shared" si="0"/>
        <v>6</v>
      </c>
      <c r="F33" s="30">
        <v>4</v>
      </c>
      <c r="G33" s="33">
        <v>31.7</v>
      </c>
    </row>
    <row r="34" spans="1:7" ht="14.25">
      <c r="A34" s="23" t="s">
        <v>61</v>
      </c>
      <c r="B34" s="16" t="s">
        <v>62</v>
      </c>
      <c r="C34" s="52">
        <v>33</v>
      </c>
      <c r="D34" s="77"/>
      <c r="E34" s="72">
        <f t="shared" si="0"/>
        <v>33</v>
      </c>
      <c r="F34" s="30">
        <v>2</v>
      </c>
      <c r="G34" s="33">
        <v>71.7</v>
      </c>
    </row>
    <row r="35" spans="1:7" ht="14.25">
      <c r="A35" s="23" t="s">
        <v>63</v>
      </c>
      <c r="B35" s="16" t="s">
        <v>15</v>
      </c>
      <c r="C35" s="52">
        <v>4</v>
      </c>
      <c r="D35" s="77"/>
      <c r="E35" s="72">
        <f t="shared" si="0"/>
        <v>4</v>
      </c>
      <c r="F35" s="30">
        <v>6</v>
      </c>
      <c r="G35" s="33">
        <v>1</v>
      </c>
    </row>
    <row r="36" spans="1:7" ht="15" thickBot="1">
      <c r="A36" s="6"/>
      <c r="B36" s="15"/>
      <c r="C36" s="50"/>
      <c r="D36" s="75"/>
      <c r="E36" s="74"/>
      <c r="F36" s="29"/>
      <c r="G36" s="32"/>
    </row>
    <row r="38" ht="15" thickBot="1"/>
    <row r="39" spans="1:7" ht="15" thickBot="1">
      <c r="A39" s="42" t="s">
        <v>20</v>
      </c>
      <c r="B39" s="12" t="s">
        <v>4</v>
      </c>
      <c r="C39" s="41" t="s">
        <v>70</v>
      </c>
      <c r="D39" s="40" t="s">
        <v>66</v>
      </c>
      <c r="E39" s="42" t="s">
        <v>67</v>
      </c>
      <c r="F39" s="18" t="s">
        <v>19</v>
      </c>
      <c r="G39" s="34"/>
    </row>
    <row r="40" spans="1:7" ht="14.25">
      <c r="A40" s="4" t="s">
        <v>77</v>
      </c>
      <c r="B40" s="13" t="s">
        <v>10</v>
      </c>
      <c r="C40" s="46">
        <v>6</v>
      </c>
      <c r="D40" s="71"/>
      <c r="E40" s="78">
        <f>C40-D40</f>
        <v>6</v>
      </c>
      <c r="F40" s="96">
        <v>5</v>
      </c>
      <c r="G40" s="94"/>
    </row>
    <row r="41" spans="1:7" ht="14.25">
      <c r="A41" s="25" t="s">
        <v>78</v>
      </c>
      <c r="B41" s="14" t="s">
        <v>40</v>
      </c>
      <c r="C41" s="48">
        <v>11</v>
      </c>
      <c r="D41" s="73"/>
      <c r="E41" s="72">
        <f>C41-D41</f>
        <v>11</v>
      </c>
      <c r="F41" s="91">
        <v>4</v>
      </c>
      <c r="G41" s="94"/>
    </row>
    <row r="42" spans="1:7" ht="14.25">
      <c r="A42" s="5" t="s">
        <v>79</v>
      </c>
      <c r="B42" s="14" t="s">
        <v>7</v>
      </c>
      <c r="C42" s="48">
        <v>38</v>
      </c>
      <c r="D42" s="73">
        <f>0.5*2+0.5</f>
        <v>1.5</v>
      </c>
      <c r="E42" s="72">
        <f>C42-D42</f>
        <v>36.5</v>
      </c>
      <c r="F42" s="91">
        <v>1</v>
      </c>
      <c r="G42" s="94"/>
    </row>
    <row r="43" spans="1:7" ht="14.25">
      <c r="A43" s="5" t="s">
        <v>82</v>
      </c>
      <c r="B43" s="14" t="s">
        <v>81</v>
      </c>
      <c r="C43" s="48">
        <v>30</v>
      </c>
      <c r="D43" s="73">
        <v>0.5</v>
      </c>
      <c r="E43" s="72">
        <f>C43-D43</f>
        <v>29.5</v>
      </c>
      <c r="F43" s="91">
        <v>3</v>
      </c>
      <c r="G43" s="94"/>
    </row>
    <row r="44" spans="1:7" ht="14.25">
      <c r="A44" s="5" t="s">
        <v>80</v>
      </c>
      <c r="B44" s="14" t="s">
        <v>6</v>
      </c>
      <c r="C44" s="48">
        <v>34</v>
      </c>
      <c r="D44" s="73">
        <v>0.5</v>
      </c>
      <c r="E44" s="72">
        <f>C44-D44</f>
        <v>33.5</v>
      </c>
      <c r="F44" s="91">
        <v>2</v>
      </c>
      <c r="G44" s="94"/>
    </row>
    <row r="45" spans="1:7" ht="14.25">
      <c r="A45" s="5"/>
      <c r="B45" s="14"/>
      <c r="C45" s="48"/>
      <c r="D45" s="73"/>
      <c r="E45" s="72"/>
      <c r="F45" s="43"/>
      <c r="G45" s="94"/>
    </row>
    <row r="46" spans="1:7" ht="15" thickBot="1">
      <c r="A46" s="6"/>
      <c r="B46" s="15"/>
      <c r="C46" s="50"/>
      <c r="D46" s="75"/>
      <c r="E46" s="74"/>
      <c r="F46" s="44"/>
      <c r="G46" s="94"/>
    </row>
    <row r="47" ht="14.25">
      <c r="G47" s="9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4">
      <selection activeCell="A31" sqref="A31"/>
    </sheetView>
  </sheetViews>
  <sheetFormatPr defaultColWidth="9.140625" defaultRowHeight="15"/>
  <cols>
    <col min="1" max="1" width="21.8515625" style="0" customWidth="1"/>
    <col min="2" max="3" width="13.28125" style="0" customWidth="1"/>
    <col min="4" max="4" width="10.8515625" style="0" customWidth="1"/>
    <col min="5" max="5" width="11.00390625" style="0" customWidth="1"/>
    <col min="6" max="10" width="9.57421875" style="0" customWidth="1"/>
    <col min="12" max="12" width="9.140625" style="0" bestFit="1" customWidth="1"/>
    <col min="14" max="14" width="8.8515625" style="2" customWidth="1"/>
  </cols>
  <sheetData>
    <row r="1" spans="3:13" ht="15" thickBot="1">
      <c r="C1" t="s">
        <v>3</v>
      </c>
      <c r="D1" s="1">
        <v>0.0020833333333333333</v>
      </c>
      <c r="E1" s="59">
        <v>0.2916666666666667</v>
      </c>
      <c r="F1" s="101" t="s">
        <v>68</v>
      </c>
      <c r="G1" s="102"/>
      <c r="H1" s="102"/>
      <c r="I1" s="102"/>
      <c r="J1" s="102"/>
      <c r="K1" s="103"/>
      <c r="L1" s="34"/>
      <c r="M1" s="34"/>
    </row>
    <row r="2" spans="1:15" s="2" customFormat="1" ht="15" thickBot="1">
      <c r="A2" s="3" t="s">
        <v>20</v>
      </c>
      <c r="B2" s="12" t="s">
        <v>4</v>
      </c>
      <c r="C2" s="7" t="s">
        <v>0</v>
      </c>
      <c r="D2" s="17" t="s">
        <v>1</v>
      </c>
      <c r="E2" s="18" t="s">
        <v>2</v>
      </c>
      <c r="F2" s="41">
        <v>0.013888888888888888</v>
      </c>
      <c r="G2" s="40">
        <v>0.020833333333333332</v>
      </c>
      <c r="H2" s="41">
        <v>0.027777777777777776</v>
      </c>
      <c r="I2" s="40">
        <v>0.041666666666666664</v>
      </c>
      <c r="J2" s="41">
        <v>0.0625</v>
      </c>
      <c r="K2" s="65">
        <v>0.20833333333333334</v>
      </c>
      <c r="L2" s="18" t="s">
        <v>66</v>
      </c>
      <c r="M2" s="3" t="s">
        <v>67</v>
      </c>
      <c r="N2" s="3" t="s">
        <v>19</v>
      </c>
      <c r="O2" s="18" t="s">
        <v>22</v>
      </c>
    </row>
    <row r="3" spans="1:15" s="2" customFormat="1" ht="14.25">
      <c r="A3" s="4" t="s">
        <v>23</v>
      </c>
      <c r="B3" s="13" t="s">
        <v>24</v>
      </c>
      <c r="C3" s="8">
        <v>0.425</v>
      </c>
      <c r="D3" s="35">
        <v>0.6534953703703704</v>
      </c>
      <c r="E3" s="19">
        <f>D3-C3</f>
        <v>0.22849537037037043</v>
      </c>
      <c r="F3" s="46">
        <v>11</v>
      </c>
      <c r="G3" s="47"/>
      <c r="H3" s="46"/>
      <c r="I3" s="47">
        <v>2</v>
      </c>
      <c r="J3" s="46"/>
      <c r="K3" s="68">
        <v>1</v>
      </c>
      <c r="L3" s="62">
        <f>J3*$J$2+K3*$K$2+F3*$F$2+G3*$G$2+H3*$H$2+I3*I2</f>
        <v>0.4444444444444444</v>
      </c>
      <c r="M3" s="56">
        <f>E3+L3</f>
        <v>0.6729398148148149</v>
      </c>
      <c r="N3" s="27">
        <v>3</v>
      </c>
      <c r="O3" s="33">
        <v>20.7</v>
      </c>
    </row>
    <row r="4" spans="1:15" s="2" customFormat="1" ht="14.25">
      <c r="A4" s="25" t="s">
        <v>25</v>
      </c>
      <c r="B4" s="14">
        <v>106</v>
      </c>
      <c r="C4" s="9">
        <v>0.42291666666666666</v>
      </c>
      <c r="D4" s="36">
        <v>0.6753125</v>
      </c>
      <c r="E4" s="20">
        <f aca="true" t="shared" si="0" ref="E4:E28">D4-C4</f>
        <v>0.2523958333333333</v>
      </c>
      <c r="F4" s="48">
        <v>16</v>
      </c>
      <c r="G4" s="49"/>
      <c r="H4" s="48"/>
      <c r="I4" s="49">
        <v>2</v>
      </c>
      <c r="J4" s="48"/>
      <c r="K4" s="43">
        <v>1</v>
      </c>
      <c r="L4" s="66">
        <f>J4*$J$2+K4*$K$2+F4*$F$2+G4*$G$2+H4*$H$2+I4*$I$2</f>
        <v>0.513888888888889</v>
      </c>
      <c r="M4" s="57">
        <f>E4+L4</f>
        <v>0.7662847222222222</v>
      </c>
      <c r="N4" s="28">
        <v>4</v>
      </c>
      <c r="O4" s="31">
        <v>10</v>
      </c>
    </row>
    <row r="5" spans="1:15" ht="14.25">
      <c r="A5" s="5" t="s">
        <v>26</v>
      </c>
      <c r="B5" s="14" t="s">
        <v>27</v>
      </c>
      <c r="C5" s="9">
        <v>0.42083333333333334</v>
      </c>
      <c r="D5" s="36">
        <v>0.6592592592592593</v>
      </c>
      <c r="E5" s="20">
        <f t="shared" si="0"/>
        <v>0.23842592592592599</v>
      </c>
      <c r="F5" s="48">
        <v>10</v>
      </c>
      <c r="G5" s="49"/>
      <c r="H5" s="48"/>
      <c r="I5" s="49">
        <v>2</v>
      </c>
      <c r="J5" s="48">
        <v>2</v>
      </c>
      <c r="K5" s="43">
        <v>1</v>
      </c>
      <c r="L5" s="66">
        <f aca="true" t="shared" si="1" ref="L5:L35">J5*$J$2+K5*$K$2+F5*$F$2+G5*$G$2+H5*$H$2+I5*$I$2</f>
        <v>0.5555555555555556</v>
      </c>
      <c r="M5" s="57">
        <f aca="true" t="shared" si="2" ref="M5:M35">E5+L5</f>
        <v>0.7939814814814816</v>
      </c>
      <c r="N5" s="28">
        <v>5</v>
      </c>
      <c r="O5" s="31">
        <v>1</v>
      </c>
    </row>
    <row r="6" spans="1:15" ht="14.25">
      <c r="A6" s="5" t="s">
        <v>28</v>
      </c>
      <c r="B6" s="14" t="s">
        <v>29</v>
      </c>
      <c r="C6" s="9">
        <v>0.4166666666666667</v>
      </c>
      <c r="D6" s="37">
        <v>0.6716550925925926</v>
      </c>
      <c r="E6" s="20">
        <f t="shared" si="0"/>
        <v>0.2549884259259259</v>
      </c>
      <c r="F6" s="48">
        <v>8</v>
      </c>
      <c r="G6" s="49"/>
      <c r="H6" s="48"/>
      <c r="I6" s="49"/>
      <c r="J6" s="48"/>
      <c r="K6" s="43"/>
      <c r="L6" s="66">
        <f t="shared" si="1"/>
        <v>0.1111111111111111</v>
      </c>
      <c r="M6" s="57">
        <f t="shared" si="2"/>
        <v>0.366099537037037</v>
      </c>
      <c r="N6" s="28">
        <v>1</v>
      </c>
      <c r="O6" s="31">
        <v>50</v>
      </c>
    </row>
    <row r="7" spans="1:15" ht="14.25">
      <c r="A7" s="5" t="s">
        <v>30</v>
      </c>
      <c r="B7" s="14" t="s">
        <v>31</v>
      </c>
      <c r="C7" s="9">
        <v>0.41875</v>
      </c>
      <c r="D7" s="36">
        <v>0.6437499999999999</v>
      </c>
      <c r="E7" s="20">
        <f t="shared" si="0"/>
        <v>0.22499999999999992</v>
      </c>
      <c r="F7" s="48">
        <v>14</v>
      </c>
      <c r="G7" s="49"/>
      <c r="H7" s="48"/>
      <c r="I7" s="49">
        <v>2</v>
      </c>
      <c r="J7" s="48"/>
      <c r="K7" s="43"/>
      <c r="L7" s="66">
        <f t="shared" si="1"/>
        <v>0.27777777777777773</v>
      </c>
      <c r="M7" s="57">
        <f t="shared" si="2"/>
        <v>0.5027777777777777</v>
      </c>
      <c r="N7" s="28">
        <v>2</v>
      </c>
      <c r="O7" s="31">
        <v>33.4</v>
      </c>
    </row>
    <row r="8" spans="1:15" ht="14.25">
      <c r="A8" s="5"/>
      <c r="B8" s="14"/>
      <c r="C8" s="9"/>
      <c r="D8" s="36"/>
      <c r="E8" s="20"/>
      <c r="F8" s="48"/>
      <c r="G8" s="49"/>
      <c r="H8" s="48"/>
      <c r="I8" s="49"/>
      <c r="J8" s="48"/>
      <c r="K8" s="43"/>
      <c r="L8" s="66"/>
      <c r="M8" s="57"/>
      <c r="N8" s="28"/>
      <c r="O8" s="31"/>
    </row>
    <row r="9" spans="1:15" ht="15" thickBot="1">
      <c r="A9" s="6"/>
      <c r="B9" s="15"/>
      <c r="C9" s="10"/>
      <c r="D9" s="38"/>
      <c r="E9" s="21"/>
      <c r="F9" s="50"/>
      <c r="G9" s="51"/>
      <c r="H9" s="50"/>
      <c r="I9" s="51"/>
      <c r="J9" s="50"/>
      <c r="K9" s="44"/>
      <c r="L9" s="67"/>
      <c r="M9" s="21"/>
      <c r="N9" s="29"/>
      <c r="O9" s="32"/>
    </row>
    <row r="10" spans="1:15" ht="14.25">
      <c r="A10" s="23" t="s">
        <v>32</v>
      </c>
      <c r="B10" s="16" t="s">
        <v>8</v>
      </c>
      <c r="C10" s="11"/>
      <c r="D10" s="39"/>
      <c r="E10" s="22"/>
      <c r="F10" s="52"/>
      <c r="G10" s="53"/>
      <c r="H10" s="52"/>
      <c r="I10" s="53"/>
      <c r="J10" s="52"/>
      <c r="K10" s="45"/>
      <c r="L10" s="66"/>
      <c r="M10" s="58"/>
      <c r="N10" s="30"/>
      <c r="O10" s="33">
        <v>0</v>
      </c>
    </row>
    <row r="11" spans="1:15" ht="14.25">
      <c r="A11" s="5" t="s">
        <v>33</v>
      </c>
      <c r="B11" s="14" t="s">
        <v>6</v>
      </c>
      <c r="C11" s="9">
        <v>0.4388888888888889</v>
      </c>
      <c r="D11" s="36">
        <v>0.6550694444444444</v>
      </c>
      <c r="E11" s="20">
        <f t="shared" si="0"/>
        <v>0.2161805555555555</v>
      </c>
      <c r="F11" s="48">
        <v>9</v>
      </c>
      <c r="G11" s="49"/>
      <c r="H11" s="48">
        <v>1</v>
      </c>
      <c r="I11" s="49">
        <v>2</v>
      </c>
      <c r="J11" s="48">
        <v>2</v>
      </c>
      <c r="K11" s="43"/>
      <c r="L11" s="66">
        <f t="shared" si="1"/>
        <v>0.3611111111111111</v>
      </c>
      <c r="M11" s="57">
        <f t="shared" si="2"/>
        <v>0.5772916666666665</v>
      </c>
      <c r="N11" s="28">
        <v>2</v>
      </c>
      <c r="O11" s="31">
        <v>79.5</v>
      </c>
    </row>
    <row r="12" spans="1:15" ht="14.25">
      <c r="A12" s="5" t="s">
        <v>34</v>
      </c>
      <c r="B12" s="14" t="s">
        <v>35</v>
      </c>
      <c r="C12" s="9">
        <v>0.44097222222222227</v>
      </c>
      <c r="D12" s="36">
        <v>0.724849537037037</v>
      </c>
      <c r="E12" s="20">
        <f t="shared" si="0"/>
        <v>0.28387731481481476</v>
      </c>
      <c r="F12" s="48">
        <v>15</v>
      </c>
      <c r="G12" s="49"/>
      <c r="H12" s="48">
        <v>1</v>
      </c>
      <c r="I12" s="49">
        <v>2</v>
      </c>
      <c r="J12" s="48">
        <v>1</v>
      </c>
      <c r="K12" s="43"/>
      <c r="L12" s="66">
        <f t="shared" si="1"/>
        <v>0.3819444444444444</v>
      </c>
      <c r="M12" s="57">
        <f t="shared" si="2"/>
        <v>0.6658217592592592</v>
      </c>
      <c r="N12" s="28">
        <v>5</v>
      </c>
      <c r="O12" s="31">
        <v>38.8</v>
      </c>
    </row>
    <row r="13" spans="1:15" ht="14.25">
      <c r="A13" s="5" t="s">
        <v>36</v>
      </c>
      <c r="B13" s="14" t="s">
        <v>5</v>
      </c>
      <c r="C13" s="9">
        <v>0.4368055555555555</v>
      </c>
      <c r="D13" s="36">
        <v>0.7245370370370371</v>
      </c>
      <c r="E13" s="20">
        <f t="shared" si="0"/>
        <v>0.2877314814814816</v>
      </c>
      <c r="F13" s="48">
        <v>16</v>
      </c>
      <c r="G13" s="49"/>
      <c r="H13" s="48">
        <v>1</v>
      </c>
      <c r="I13" s="49">
        <v>2</v>
      </c>
      <c r="J13" s="48">
        <v>1</v>
      </c>
      <c r="K13" s="43"/>
      <c r="L13" s="66">
        <f t="shared" si="1"/>
        <v>0.3958333333333333</v>
      </c>
      <c r="M13" s="57">
        <f t="shared" si="2"/>
        <v>0.6835648148148149</v>
      </c>
      <c r="N13" s="28">
        <v>6</v>
      </c>
      <c r="O13" s="31">
        <v>28.3</v>
      </c>
    </row>
    <row r="14" spans="1:15" ht="14.25">
      <c r="A14" s="5" t="s">
        <v>37</v>
      </c>
      <c r="B14" s="14" t="s">
        <v>7</v>
      </c>
      <c r="C14" s="9">
        <v>0.4305555555555556</v>
      </c>
      <c r="D14" s="36">
        <v>0.6981828703703704</v>
      </c>
      <c r="E14" s="20">
        <f t="shared" si="0"/>
        <v>0.26762731481481483</v>
      </c>
      <c r="F14" s="48">
        <v>11</v>
      </c>
      <c r="G14" s="49">
        <v>1</v>
      </c>
      <c r="H14" s="48">
        <v>1</v>
      </c>
      <c r="I14" s="49">
        <v>3</v>
      </c>
      <c r="J14" s="48"/>
      <c r="K14" s="54"/>
      <c r="L14" s="66">
        <f t="shared" si="1"/>
        <v>0.3263888888888889</v>
      </c>
      <c r="M14" s="63">
        <f t="shared" si="2"/>
        <v>0.5940162037037038</v>
      </c>
      <c r="N14" s="28">
        <v>3</v>
      </c>
      <c r="O14" s="31">
        <v>63.8</v>
      </c>
    </row>
    <row r="15" spans="1:15" ht="14.25">
      <c r="A15" s="5" t="s">
        <v>38</v>
      </c>
      <c r="B15" s="14" t="s">
        <v>9</v>
      </c>
      <c r="C15" s="9">
        <v>0.43472222222222223</v>
      </c>
      <c r="D15" s="36">
        <v>0.7039004629629629</v>
      </c>
      <c r="E15" s="20">
        <f t="shared" si="0"/>
        <v>0.2691782407407407</v>
      </c>
      <c r="F15" s="48">
        <v>11</v>
      </c>
      <c r="G15" s="49"/>
      <c r="H15" s="48">
        <v>1</v>
      </c>
      <c r="I15" s="49"/>
      <c r="J15" s="48">
        <v>1</v>
      </c>
      <c r="K15" s="43"/>
      <c r="L15" s="66">
        <f t="shared" si="1"/>
        <v>0.24305555555555552</v>
      </c>
      <c r="M15" s="57">
        <f t="shared" si="2"/>
        <v>0.5122337962962962</v>
      </c>
      <c r="N15" s="28">
        <v>1</v>
      </c>
      <c r="O15" s="31">
        <v>100</v>
      </c>
    </row>
    <row r="16" spans="1:15" ht="14.25">
      <c r="A16" s="5" t="s">
        <v>39</v>
      </c>
      <c r="B16" s="14" t="s">
        <v>40</v>
      </c>
      <c r="C16" s="9">
        <v>0.43263888888888885</v>
      </c>
      <c r="D16" s="36">
        <v>0.7167708333333334</v>
      </c>
      <c r="E16" s="20">
        <f t="shared" si="0"/>
        <v>0.2841319444444445</v>
      </c>
      <c r="F16" s="48">
        <v>22</v>
      </c>
      <c r="G16" s="49">
        <v>1</v>
      </c>
      <c r="H16" s="48">
        <v>2</v>
      </c>
      <c r="I16" s="49">
        <v>3</v>
      </c>
      <c r="J16" s="48">
        <v>2</v>
      </c>
      <c r="K16" s="69">
        <v>1</v>
      </c>
      <c r="L16" s="66">
        <f t="shared" si="1"/>
        <v>0.8402777777777778</v>
      </c>
      <c r="M16" s="63">
        <f t="shared" si="2"/>
        <v>1.1244097222222222</v>
      </c>
      <c r="N16" s="28">
        <v>7</v>
      </c>
      <c r="O16" s="31">
        <v>18.5</v>
      </c>
    </row>
    <row r="17" spans="1:15" ht="14.25">
      <c r="A17" s="23" t="s">
        <v>41</v>
      </c>
      <c r="B17" s="16" t="s">
        <v>11</v>
      </c>
      <c r="C17" s="9">
        <v>0.4284722222222222</v>
      </c>
      <c r="D17" s="39">
        <v>0.6413541666666667</v>
      </c>
      <c r="E17" s="22">
        <f t="shared" si="0"/>
        <v>0.21288194444444447</v>
      </c>
      <c r="F17" s="52">
        <v>9</v>
      </c>
      <c r="G17" s="53"/>
      <c r="H17" s="52">
        <v>2</v>
      </c>
      <c r="I17" s="53">
        <v>3</v>
      </c>
      <c r="J17" s="52">
        <v>2</v>
      </c>
      <c r="K17" s="45"/>
      <c r="L17" s="66">
        <f t="shared" si="1"/>
        <v>0.4305555555555556</v>
      </c>
      <c r="M17" s="57">
        <f t="shared" si="2"/>
        <v>0.6434375000000001</v>
      </c>
      <c r="N17" s="30">
        <v>4</v>
      </c>
      <c r="O17" s="33">
        <v>50.5</v>
      </c>
    </row>
    <row r="18" spans="1:15" ht="15" thickBot="1">
      <c r="A18" s="6" t="s">
        <v>76</v>
      </c>
      <c r="B18" s="15" t="s">
        <v>10</v>
      </c>
      <c r="C18" s="10"/>
      <c r="D18" s="38"/>
      <c r="E18" s="21"/>
      <c r="F18" s="50"/>
      <c r="G18" s="51"/>
      <c r="H18" s="50"/>
      <c r="I18" s="51"/>
      <c r="J18" s="50"/>
      <c r="K18" s="44"/>
      <c r="L18" s="67">
        <f t="shared" si="1"/>
        <v>0</v>
      </c>
      <c r="M18" s="21">
        <f t="shared" si="2"/>
        <v>0</v>
      </c>
      <c r="N18" s="29"/>
      <c r="O18" s="32">
        <v>0</v>
      </c>
    </row>
    <row r="19" spans="1:15" ht="14.25">
      <c r="A19" s="23" t="s">
        <v>42</v>
      </c>
      <c r="B19" s="16" t="s">
        <v>14</v>
      </c>
      <c r="C19" s="11">
        <v>0.4611111111111111</v>
      </c>
      <c r="D19" s="39">
        <v>0.6336689814814814</v>
      </c>
      <c r="E19" s="22">
        <f aca="true" t="shared" si="3" ref="E19:E24">D19-C19</f>
        <v>0.17255787037037035</v>
      </c>
      <c r="F19" s="52">
        <v>12</v>
      </c>
      <c r="G19" s="53">
        <v>1</v>
      </c>
      <c r="H19" s="52">
        <v>2</v>
      </c>
      <c r="I19" s="53">
        <v>2</v>
      </c>
      <c r="J19" s="52">
        <v>1</v>
      </c>
      <c r="K19" s="45"/>
      <c r="L19" s="66">
        <f t="shared" si="1"/>
        <v>0.3888888888888889</v>
      </c>
      <c r="M19" s="58">
        <f t="shared" si="2"/>
        <v>0.5614467592592592</v>
      </c>
      <c r="N19" s="30">
        <v>2</v>
      </c>
      <c r="O19" s="33">
        <v>71.7</v>
      </c>
    </row>
    <row r="20" spans="1:15" ht="14.25">
      <c r="A20" s="5" t="s">
        <v>43</v>
      </c>
      <c r="B20" s="14" t="s">
        <v>13</v>
      </c>
      <c r="C20" s="9">
        <v>0.45694444444444443</v>
      </c>
      <c r="D20" s="36">
        <v>0.6045833333333334</v>
      </c>
      <c r="E20" s="20">
        <f t="shared" si="3"/>
        <v>0.14763888888888893</v>
      </c>
      <c r="F20" s="48">
        <v>20</v>
      </c>
      <c r="G20" s="49">
        <v>3</v>
      </c>
      <c r="H20" s="48">
        <v>3</v>
      </c>
      <c r="I20" s="49">
        <v>4</v>
      </c>
      <c r="J20" s="48">
        <v>2</v>
      </c>
      <c r="K20" s="43">
        <v>1</v>
      </c>
      <c r="L20" s="66">
        <f t="shared" si="1"/>
        <v>0.9236111111111112</v>
      </c>
      <c r="M20" s="57">
        <f t="shared" si="2"/>
        <v>1.07125</v>
      </c>
      <c r="N20" s="28">
        <v>4</v>
      </c>
      <c r="O20" s="31">
        <v>31.7</v>
      </c>
    </row>
    <row r="21" spans="1:15" ht="14.25">
      <c r="A21" s="23" t="s">
        <v>44</v>
      </c>
      <c r="B21" s="16" t="s">
        <v>45</v>
      </c>
      <c r="C21" s="11">
        <v>0.46527777777777773</v>
      </c>
      <c r="D21" s="39">
        <v>0.7330439814814814</v>
      </c>
      <c r="E21" s="22">
        <f t="shared" si="3"/>
        <v>0.2677662037037037</v>
      </c>
      <c r="F21" s="52">
        <v>5</v>
      </c>
      <c r="G21" s="53"/>
      <c r="H21" s="52"/>
      <c r="I21" s="53"/>
      <c r="J21" s="52"/>
      <c r="K21" s="45"/>
      <c r="L21" s="66">
        <f t="shared" si="1"/>
        <v>0.06944444444444445</v>
      </c>
      <c r="M21" s="57">
        <f t="shared" si="2"/>
        <v>0.33721064814814816</v>
      </c>
      <c r="N21" s="30">
        <v>1</v>
      </c>
      <c r="O21" s="33">
        <v>100</v>
      </c>
    </row>
    <row r="22" spans="1:15" ht="14.25">
      <c r="A22" s="5" t="s">
        <v>46</v>
      </c>
      <c r="B22" s="14" t="s">
        <v>47</v>
      </c>
      <c r="C22" s="9">
        <v>0.4548611111111111</v>
      </c>
      <c r="D22" s="36">
        <v>0.7363425925925925</v>
      </c>
      <c r="E22" s="20">
        <f t="shared" si="3"/>
        <v>0.2814814814814814</v>
      </c>
      <c r="F22" s="48">
        <v>13</v>
      </c>
      <c r="G22" s="49">
        <v>1</v>
      </c>
      <c r="H22" s="48">
        <v>2</v>
      </c>
      <c r="I22" s="49">
        <v>2</v>
      </c>
      <c r="J22" s="48">
        <v>1</v>
      </c>
      <c r="K22" s="43">
        <v>1</v>
      </c>
      <c r="L22" s="66">
        <f t="shared" si="1"/>
        <v>0.6111111111111112</v>
      </c>
      <c r="M22" s="57">
        <f t="shared" si="2"/>
        <v>0.8925925925925926</v>
      </c>
      <c r="N22" s="28">
        <v>3</v>
      </c>
      <c r="O22" s="31">
        <v>50</v>
      </c>
    </row>
    <row r="23" spans="1:15" ht="14.25">
      <c r="A23" s="5" t="s">
        <v>48</v>
      </c>
      <c r="B23" s="14" t="s">
        <v>12</v>
      </c>
      <c r="C23" s="9">
        <v>0.4590277777777778</v>
      </c>
      <c r="D23" s="36">
        <v>0.7534722222222222</v>
      </c>
      <c r="E23" s="64">
        <f t="shared" si="3"/>
        <v>0.2944444444444444</v>
      </c>
      <c r="F23" s="48">
        <v>28</v>
      </c>
      <c r="G23" s="49">
        <v>3</v>
      </c>
      <c r="H23" s="48">
        <v>3</v>
      </c>
      <c r="I23" s="49">
        <v>4</v>
      </c>
      <c r="J23" s="48">
        <v>2</v>
      </c>
      <c r="K23" s="43">
        <v>1</v>
      </c>
      <c r="L23" s="66">
        <f t="shared" si="1"/>
        <v>1.0347222222222223</v>
      </c>
      <c r="M23" s="61">
        <f t="shared" si="2"/>
        <v>1.3291666666666666</v>
      </c>
      <c r="N23" s="28"/>
      <c r="O23" s="31">
        <v>1</v>
      </c>
    </row>
    <row r="24" spans="1:16" ht="14.25">
      <c r="A24" s="23" t="s">
        <v>49</v>
      </c>
      <c r="B24" s="16" t="s">
        <v>50</v>
      </c>
      <c r="C24" s="9">
        <v>0.46319444444444446</v>
      </c>
      <c r="D24" s="39">
        <v>0.6871643518518519</v>
      </c>
      <c r="E24" s="22">
        <f t="shared" si="3"/>
        <v>0.2239699074074074</v>
      </c>
      <c r="F24" s="52">
        <v>14</v>
      </c>
      <c r="G24" s="53">
        <v>1</v>
      </c>
      <c r="H24" s="52">
        <v>2</v>
      </c>
      <c r="I24" s="53">
        <v>4</v>
      </c>
      <c r="J24" s="52">
        <v>2</v>
      </c>
      <c r="K24" s="45">
        <v>1</v>
      </c>
      <c r="L24" s="66">
        <f t="shared" si="1"/>
        <v>0.7708333333333334</v>
      </c>
      <c r="M24" s="61">
        <f t="shared" si="2"/>
        <v>0.9948032407407408</v>
      </c>
      <c r="N24" s="30"/>
      <c r="O24" s="33">
        <v>1</v>
      </c>
      <c r="P24" s="24" t="s">
        <v>69</v>
      </c>
    </row>
    <row r="25" spans="1:15" ht="15" thickBot="1">
      <c r="A25" s="6"/>
      <c r="B25" s="15"/>
      <c r="C25" s="10"/>
      <c r="D25" s="38"/>
      <c r="E25" s="21"/>
      <c r="F25" s="50"/>
      <c r="G25" s="51"/>
      <c r="H25" s="50"/>
      <c r="I25" s="51"/>
      <c r="J25" s="50"/>
      <c r="K25" s="44"/>
      <c r="L25" s="67"/>
      <c r="M25" s="21"/>
      <c r="N25" s="29"/>
      <c r="O25" s="32"/>
    </row>
    <row r="26" spans="1:15" ht="14.25">
      <c r="A26" s="23" t="s">
        <v>51</v>
      </c>
      <c r="B26" s="16" t="s">
        <v>52</v>
      </c>
      <c r="C26" s="11">
        <v>0.4486111111111111</v>
      </c>
      <c r="D26" s="26" t="s">
        <v>64</v>
      </c>
      <c r="E26" s="22" t="e">
        <f t="shared" si="0"/>
        <v>#VALUE!</v>
      </c>
      <c r="F26" s="52">
        <v>25</v>
      </c>
      <c r="G26" s="53">
        <v>4</v>
      </c>
      <c r="H26" s="52">
        <v>3</v>
      </c>
      <c r="I26" s="53">
        <v>4</v>
      </c>
      <c r="J26" s="52">
        <v>2</v>
      </c>
      <c r="K26" s="45">
        <v>1</v>
      </c>
      <c r="L26" s="66">
        <f t="shared" si="1"/>
        <v>1.013888888888889</v>
      </c>
      <c r="M26" s="70" t="e">
        <f t="shared" si="2"/>
        <v>#VALUE!</v>
      </c>
      <c r="N26" s="30"/>
      <c r="O26" s="33">
        <v>1</v>
      </c>
    </row>
    <row r="27" spans="1:15" ht="14.25">
      <c r="A27" s="23" t="s">
        <v>53</v>
      </c>
      <c r="B27" s="16" t="s">
        <v>18</v>
      </c>
      <c r="C27" s="11">
        <v>0.4465277777777778</v>
      </c>
      <c r="D27" s="39">
        <v>0.5471180555555556</v>
      </c>
      <c r="E27" s="22">
        <f t="shared" si="0"/>
        <v>0.10059027777777779</v>
      </c>
      <c r="F27" s="52">
        <v>23</v>
      </c>
      <c r="G27" s="53">
        <v>4</v>
      </c>
      <c r="H27" s="52">
        <v>3</v>
      </c>
      <c r="I27" s="53">
        <v>4</v>
      </c>
      <c r="J27" s="52">
        <v>2</v>
      </c>
      <c r="K27" s="45">
        <v>1</v>
      </c>
      <c r="L27" s="66">
        <f t="shared" si="1"/>
        <v>0.9861111111111112</v>
      </c>
      <c r="M27" s="57">
        <f t="shared" si="2"/>
        <v>1.086701388888889</v>
      </c>
      <c r="N27" s="30">
        <v>2</v>
      </c>
      <c r="O27" s="33">
        <v>22</v>
      </c>
    </row>
    <row r="28" spans="1:15" ht="14.25">
      <c r="A28" s="23" t="s">
        <v>54</v>
      </c>
      <c r="B28" s="16" t="s">
        <v>55</v>
      </c>
      <c r="C28" s="11">
        <v>0.4444444444444444</v>
      </c>
      <c r="D28" s="39">
        <v>0.6506828703703703</v>
      </c>
      <c r="E28" s="22">
        <f t="shared" si="0"/>
        <v>0.2062384259259259</v>
      </c>
      <c r="F28" s="52">
        <v>5</v>
      </c>
      <c r="G28" s="53"/>
      <c r="H28" s="52"/>
      <c r="I28" s="53"/>
      <c r="J28" s="52"/>
      <c r="K28" s="45"/>
      <c r="L28" s="66">
        <f t="shared" si="1"/>
        <v>0.06944444444444445</v>
      </c>
      <c r="M28" s="57">
        <f t="shared" si="2"/>
        <v>0.2756828703703703</v>
      </c>
      <c r="N28" s="30">
        <v>1</v>
      </c>
      <c r="O28" s="33">
        <v>50</v>
      </c>
    </row>
    <row r="29" spans="1:15" ht="15" thickBot="1">
      <c r="A29" s="6"/>
      <c r="B29" s="15"/>
      <c r="C29" s="10"/>
      <c r="D29" s="38"/>
      <c r="E29" s="21"/>
      <c r="F29" s="50"/>
      <c r="G29" s="51"/>
      <c r="H29" s="50"/>
      <c r="I29" s="51"/>
      <c r="J29" s="50"/>
      <c r="K29" s="44"/>
      <c r="L29" s="67"/>
      <c r="M29" s="21"/>
      <c r="N29" s="29"/>
      <c r="O29" s="32"/>
    </row>
    <row r="30" spans="1:15" ht="14.25">
      <c r="A30" s="23" t="s">
        <v>124</v>
      </c>
      <c r="B30" s="16" t="s">
        <v>17</v>
      </c>
      <c r="C30" s="11">
        <v>0.46875</v>
      </c>
      <c r="D30" s="39">
        <v>0.6851967592592593</v>
      </c>
      <c r="E30" s="22">
        <f aca="true" t="shared" si="4" ref="E30:E35">D30-C30</f>
        <v>0.21644675925925927</v>
      </c>
      <c r="F30" s="52">
        <v>20</v>
      </c>
      <c r="G30" s="53">
        <v>2</v>
      </c>
      <c r="H30" s="52">
        <v>3</v>
      </c>
      <c r="I30" s="53">
        <v>3</v>
      </c>
      <c r="J30" s="52">
        <v>2</v>
      </c>
      <c r="K30" s="45"/>
      <c r="L30" s="66">
        <f t="shared" si="1"/>
        <v>0.6527777777777778</v>
      </c>
      <c r="M30" s="58">
        <f t="shared" si="2"/>
        <v>0.8692245370370371</v>
      </c>
      <c r="N30" s="30">
        <v>5</v>
      </c>
      <c r="O30" s="33">
        <v>15.6</v>
      </c>
    </row>
    <row r="31" spans="1:16" ht="14.25">
      <c r="A31" s="23" t="s">
        <v>56</v>
      </c>
      <c r="B31" s="16" t="s">
        <v>57</v>
      </c>
      <c r="C31" s="11">
        <v>0.4791666666666667</v>
      </c>
      <c r="D31" s="39">
        <v>0.7598148148148148</v>
      </c>
      <c r="E31" s="22">
        <f t="shared" si="4"/>
        <v>0.28064814814814815</v>
      </c>
      <c r="F31" s="52">
        <v>5</v>
      </c>
      <c r="G31" s="53"/>
      <c r="H31" s="52">
        <v>1</v>
      </c>
      <c r="I31" s="53">
        <v>1</v>
      </c>
      <c r="J31" s="52">
        <v>2</v>
      </c>
      <c r="K31" s="45"/>
      <c r="L31" s="66">
        <f t="shared" si="1"/>
        <v>0.2638888888888889</v>
      </c>
      <c r="M31" s="57">
        <f>E31+L31+P31</f>
        <v>0.5549537037037037</v>
      </c>
      <c r="N31" s="30">
        <v>2</v>
      </c>
      <c r="O31" s="33">
        <v>71.7</v>
      </c>
      <c r="P31" s="1">
        <v>0.010416666666666666</v>
      </c>
    </row>
    <row r="32" spans="1:15" ht="14.25">
      <c r="A32" s="23" t="s">
        <v>58</v>
      </c>
      <c r="B32" s="16" t="s">
        <v>59</v>
      </c>
      <c r="C32" s="11">
        <v>0.47291666666666665</v>
      </c>
      <c r="D32" s="39">
        <v>0.7455324074074073</v>
      </c>
      <c r="E32" s="22">
        <f t="shared" si="4"/>
        <v>0.2726157407407407</v>
      </c>
      <c r="F32" s="52">
        <v>8</v>
      </c>
      <c r="G32" s="53">
        <v>1</v>
      </c>
      <c r="H32" s="52">
        <v>1</v>
      </c>
      <c r="I32" s="53"/>
      <c r="J32" s="52">
        <v>1</v>
      </c>
      <c r="K32" s="45"/>
      <c r="L32" s="66">
        <f t="shared" si="1"/>
        <v>0.2222222222222222</v>
      </c>
      <c r="M32" s="57">
        <f t="shared" si="2"/>
        <v>0.4948379629629629</v>
      </c>
      <c r="N32" s="30">
        <v>1</v>
      </c>
      <c r="O32" s="33">
        <v>100</v>
      </c>
    </row>
    <row r="33" spans="1:15" ht="14.25">
      <c r="A33" s="23" t="s">
        <v>60</v>
      </c>
      <c r="B33" s="16" t="s">
        <v>16</v>
      </c>
      <c r="C33" s="11">
        <v>0.4708333333333334</v>
      </c>
      <c r="D33" s="39">
        <v>0.7168055555555556</v>
      </c>
      <c r="E33" s="22">
        <f t="shared" si="4"/>
        <v>0.2459722222222222</v>
      </c>
      <c r="F33" s="52">
        <v>16</v>
      </c>
      <c r="G33" s="53">
        <v>1</v>
      </c>
      <c r="H33" s="52">
        <v>1</v>
      </c>
      <c r="I33" s="53">
        <v>2</v>
      </c>
      <c r="J33" s="52">
        <v>1</v>
      </c>
      <c r="K33" s="45">
        <v>1</v>
      </c>
      <c r="L33" s="66">
        <f t="shared" si="1"/>
        <v>0.6250000000000001</v>
      </c>
      <c r="M33" s="57">
        <f t="shared" si="2"/>
        <v>0.8709722222222223</v>
      </c>
      <c r="N33" s="30">
        <v>6</v>
      </c>
      <c r="O33" s="33">
        <v>1</v>
      </c>
    </row>
    <row r="34" spans="1:15" ht="14.25">
      <c r="A34" s="23" t="s">
        <v>61</v>
      </c>
      <c r="B34" s="16" t="s">
        <v>62</v>
      </c>
      <c r="C34" s="11">
        <v>0.47500000000000003</v>
      </c>
      <c r="D34" s="39">
        <v>0.7529050925925925</v>
      </c>
      <c r="E34" s="22">
        <f t="shared" si="4"/>
        <v>0.2779050925925925</v>
      </c>
      <c r="F34" s="52">
        <v>11</v>
      </c>
      <c r="G34" s="53">
        <v>1</v>
      </c>
      <c r="H34" s="52">
        <v>1</v>
      </c>
      <c r="I34" s="53">
        <v>2</v>
      </c>
      <c r="J34" s="52">
        <v>1</v>
      </c>
      <c r="K34" s="45">
        <v>1</v>
      </c>
      <c r="L34" s="66">
        <f t="shared" si="1"/>
        <v>0.5555555555555556</v>
      </c>
      <c r="M34" s="57">
        <f t="shared" si="2"/>
        <v>0.8334606481481481</v>
      </c>
      <c r="N34" s="30">
        <v>4</v>
      </c>
      <c r="O34" s="33">
        <v>31.7</v>
      </c>
    </row>
    <row r="35" spans="1:15" ht="14.25">
      <c r="A35" s="23" t="s">
        <v>63</v>
      </c>
      <c r="B35" s="16" t="s">
        <v>15</v>
      </c>
      <c r="C35" s="11">
        <v>0.4770833333333333</v>
      </c>
      <c r="D35" s="39">
        <v>0.761724537037037</v>
      </c>
      <c r="E35" s="22">
        <f t="shared" si="4"/>
        <v>0.2846412037037037</v>
      </c>
      <c r="F35" s="52">
        <v>12</v>
      </c>
      <c r="G35" s="53">
        <v>1</v>
      </c>
      <c r="H35" s="52">
        <v>1</v>
      </c>
      <c r="I35" s="53"/>
      <c r="J35" s="52">
        <v>1</v>
      </c>
      <c r="K35" s="45"/>
      <c r="L35" s="66">
        <f t="shared" si="1"/>
        <v>0.2777777777777778</v>
      </c>
      <c r="M35" s="57">
        <f t="shared" si="2"/>
        <v>0.5624189814814815</v>
      </c>
      <c r="N35" s="30">
        <v>3</v>
      </c>
      <c r="O35" s="33">
        <v>50</v>
      </c>
    </row>
    <row r="36" spans="1:15" ht="15" thickBot="1">
      <c r="A36" s="6"/>
      <c r="B36" s="15"/>
      <c r="C36" s="10"/>
      <c r="D36" s="38"/>
      <c r="E36" s="21"/>
      <c r="F36" s="50"/>
      <c r="G36" s="51"/>
      <c r="H36" s="50"/>
      <c r="I36" s="51"/>
      <c r="J36" s="50"/>
      <c r="K36" s="44"/>
      <c r="L36" s="67"/>
      <c r="M36" s="21"/>
      <c r="N36" s="29"/>
      <c r="O36" s="32"/>
    </row>
  </sheetData>
  <sheetProtection/>
  <mergeCells count="1">
    <mergeCell ref="F1:K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0">
      <selection activeCell="M30" sqref="M30"/>
    </sheetView>
  </sheetViews>
  <sheetFormatPr defaultColWidth="9.140625" defaultRowHeight="15"/>
  <cols>
    <col min="1" max="1" width="35.421875" style="0" customWidth="1"/>
    <col min="2" max="2" width="13.28125" style="0" customWidth="1"/>
    <col min="3" max="3" width="8.8515625" style="2" customWidth="1"/>
    <col min="5" max="5" width="8.8515625" style="2" customWidth="1"/>
    <col min="7" max="7" width="8.8515625" style="2" customWidth="1"/>
  </cols>
  <sheetData>
    <row r="1" ht="15" thickBot="1"/>
    <row r="2" spans="3:10" ht="15" thickBot="1">
      <c r="C2" s="104" t="s">
        <v>71</v>
      </c>
      <c r="D2" s="105"/>
      <c r="E2" s="104" t="s">
        <v>72</v>
      </c>
      <c r="F2" s="105"/>
      <c r="G2" s="104" t="s">
        <v>73</v>
      </c>
      <c r="H2" s="105"/>
      <c r="I2" s="104" t="s">
        <v>74</v>
      </c>
      <c r="J2" s="105"/>
    </row>
    <row r="3" spans="1:10" ht="15" thickBot="1">
      <c r="A3" s="3" t="s">
        <v>20</v>
      </c>
      <c r="B3" s="12" t="s">
        <v>4</v>
      </c>
      <c r="C3" s="84" t="s">
        <v>19</v>
      </c>
      <c r="D3" s="85" t="s">
        <v>22</v>
      </c>
      <c r="E3" s="84" t="s">
        <v>19</v>
      </c>
      <c r="F3" s="85" t="s">
        <v>22</v>
      </c>
      <c r="G3" s="84" t="s">
        <v>19</v>
      </c>
      <c r="H3" s="84" t="s">
        <v>22</v>
      </c>
      <c r="I3" s="86" t="s">
        <v>22</v>
      </c>
      <c r="J3" s="87" t="s">
        <v>19</v>
      </c>
    </row>
    <row r="4" spans="1:10" ht="14.25">
      <c r="A4" s="4" t="s">
        <v>85</v>
      </c>
      <c r="B4" s="13" t="s">
        <v>24</v>
      </c>
      <c r="C4" s="27"/>
      <c r="D4" s="33">
        <v>1</v>
      </c>
      <c r="E4" s="27">
        <v>3</v>
      </c>
      <c r="F4" s="33">
        <v>20.7</v>
      </c>
      <c r="G4" s="27">
        <v>3</v>
      </c>
      <c r="H4" s="81">
        <v>20.7</v>
      </c>
      <c r="I4" s="88">
        <f>D4+F4+H4</f>
        <v>42.4</v>
      </c>
      <c r="J4" s="98">
        <v>4</v>
      </c>
    </row>
    <row r="5" spans="1:10" ht="14.25">
      <c r="A5" s="25" t="s">
        <v>86</v>
      </c>
      <c r="B5" s="14">
        <v>106</v>
      </c>
      <c r="C5" s="28">
        <v>2</v>
      </c>
      <c r="D5" s="31">
        <v>33.4</v>
      </c>
      <c r="E5" s="28">
        <v>2</v>
      </c>
      <c r="F5" s="31">
        <v>33.4</v>
      </c>
      <c r="G5" s="28">
        <v>4</v>
      </c>
      <c r="H5" s="82">
        <v>10</v>
      </c>
      <c r="I5" s="90">
        <f>D5+F5+H5</f>
        <v>76.8</v>
      </c>
      <c r="J5" s="99">
        <v>2</v>
      </c>
    </row>
    <row r="6" spans="1:10" ht="14.25">
      <c r="A6" s="5" t="s">
        <v>87</v>
      </c>
      <c r="B6" s="14" t="s">
        <v>27</v>
      </c>
      <c r="C6" s="28">
        <v>4</v>
      </c>
      <c r="D6" s="31">
        <v>10</v>
      </c>
      <c r="E6" s="28">
        <v>5</v>
      </c>
      <c r="F6" s="31">
        <v>1</v>
      </c>
      <c r="G6" s="28">
        <v>5</v>
      </c>
      <c r="H6" s="82">
        <v>1</v>
      </c>
      <c r="I6" s="90">
        <f aca="true" t="shared" si="0" ref="I6:I36">D6+F6+H6</f>
        <v>12</v>
      </c>
      <c r="J6" s="99">
        <v>5</v>
      </c>
    </row>
    <row r="7" spans="1:10" ht="14.25">
      <c r="A7" s="5" t="s">
        <v>88</v>
      </c>
      <c r="B7" s="14" t="s">
        <v>29</v>
      </c>
      <c r="C7" s="28">
        <v>1</v>
      </c>
      <c r="D7" s="31">
        <v>50</v>
      </c>
      <c r="E7" s="28">
        <v>1</v>
      </c>
      <c r="F7" s="31">
        <v>50</v>
      </c>
      <c r="G7" s="28">
        <v>1</v>
      </c>
      <c r="H7" s="82">
        <v>50</v>
      </c>
      <c r="I7" s="90">
        <f t="shared" si="0"/>
        <v>150</v>
      </c>
      <c r="J7" s="99">
        <v>1</v>
      </c>
    </row>
    <row r="8" spans="1:10" ht="14.25">
      <c r="A8" s="5" t="s">
        <v>89</v>
      </c>
      <c r="B8" s="14" t="s">
        <v>31</v>
      </c>
      <c r="C8" s="28">
        <v>3</v>
      </c>
      <c r="D8" s="31">
        <v>20.7</v>
      </c>
      <c r="E8" s="28">
        <v>4</v>
      </c>
      <c r="F8" s="31">
        <v>10</v>
      </c>
      <c r="G8" s="28">
        <v>2</v>
      </c>
      <c r="H8" s="82">
        <v>33.4</v>
      </c>
      <c r="I8" s="90">
        <f t="shared" si="0"/>
        <v>64.1</v>
      </c>
      <c r="J8" s="99">
        <v>3</v>
      </c>
    </row>
    <row r="9" spans="1:10" ht="14.25">
      <c r="A9" s="5"/>
      <c r="B9" s="14"/>
      <c r="C9" s="28"/>
      <c r="D9" s="31"/>
      <c r="E9" s="28"/>
      <c r="F9" s="31"/>
      <c r="G9" s="28"/>
      <c r="H9" s="82"/>
      <c r="I9" s="90"/>
      <c r="J9" s="99"/>
    </row>
    <row r="10" spans="1:10" ht="15" thickBot="1">
      <c r="A10" s="6"/>
      <c r="B10" s="15"/>
      <c r="C10" s="29"/>
      <c r="D10" s="32"/>
      <c r="E10" s="29"/>
      <c r="F10" s="32"/>
      <c r="G10" s="29"/>
      <c r="H10" s="83"/>
      <c r="I10" s="92"/>
      <c r="J10" s="93"/>
    </row>
    <row r="11" spans="1:10" ht="14.25">
      <c r="A11" s="23" t="s">
        <v>90</v>
      </c>
      <c r="B11" s="16" t="s">
        <v>8</v>
      </c>
      <c r="C11" s="30">
        <v>4</v>
      </c>
      <c r="D11" s="33">
        <v>50.5</v>
      </c>
      <c r="E11" s="30"/>
      <c r="F11" s="33">
        <v>1</v>
      </c>
      <c r="G11" s="30"/>
      <c r="H11" s="81">
        <v>0</v>
      </c>
      <c r="I11" s="88">
        <f t="shared" si="0"/>
        <v>51.5</v>
      </c>
      <c r="J11" s="98">
        <v>8</v>
      </c>
    </row>
    <row r="12" spans="1:10" ht="14.25">
      <c r="A12" s="5" t="s">
        <v>91</v>
      </c>
      <c r="B12" s="14" t="s">
        <v>6</v>
      </c>
      <c r="C12" s="28">
        <v>3</v>
      </c>
      <c r="D12" s="31">
        <v>63.8</v>
      </c>
      <c r="E12" s="80" t="s">
        <v>83</v>
      </c>
      <c r="F12" s="31">
        <v>38.8</v>
      </c>
      <c r="G12" s="28">
        <v>2</v>
      </c>
      <c r="H12" s="82">
        <v>79.5</v>
      </c>
      <c r="I12" s="90">
        <f t="shared" si="0"/>
        <v>182.1</v>
      </c>
      <c r="J12" s="99">
        <v>3</v>
      </c>
    </row>
    <row r="13" spans="1:10" ht="14.25">
      <c r="A13" s="5" t="s">
        <v>97</v>
      </c>
      <c r="B13" s="14" t="s">
        <v>35</v>
      </c>
      <c r="C13" s="28">
        <v>6</v>
      </c>
      <c r="D13" s="31">
        <v>28.3</v>
      </c>
      <c r="E13" s="28">
        <v>1</v>
      </c>
      <c r="F13" s="31">
        <v>100</v>
      </c>
      <c r="G13" s="28">
        <v>5</v>
      </c>
      <c r="H13" s="82">
        <v>38.8</v>
      </c>
      <c r="I13" s="90">
        <f t="shared" si="0"/>
        <v>167.10000000000002</v>
      </c>
      <c r="J13" s="99">
        <v>4</v>
      </c>
    </row>
    <row r="14" spans="1:10" ht="14.25">
      <c r="A14" s="5" t="s">
        <v>98</v>
      </c>
      <c r="B14" s="14" t="s">
        <v>5</v>
      </c>
      <c r="C14" s="28">
        <v>5</v>
      </c>
      <c r="D14" s="31">
        <v>38.8</v>
      </c>
      <c r="E14" s="28">
        <v>7</v>
      </c>
      <c r="F14" s="31">
        <v>18.5</v>
      </c>
      <c r="G14" s="28">
        <v>6</v>
      </c>
      <c r="H14" s="82">
        <v>28.3</v>
      </c>
      <c r="I14" s="90">
        <f t="shared" si="0"/>
        <v>85.6</v>
      </c>
      <c r="J14" s="99">
        <v>6</v>
      </c>
    </row>
    <row r="15" spans="1:10" ht="14.25">
      <c r="A15" s="5" t="s">
        <v>99</v>
      </c>
      <c r="B15" s="14" t="s">
        <v>7</v>
      </c>
      <c r="C15" s="28"/>
      <c r="D15" s="31">
        <v>1</v>
      </c>
      <c r="E15" s="28">
        <v>4</v>
      </c>
      <c r="F15" s="31">
        <v>50.5</v>
      </c>
      <c r="G15" s="28">
        <v>3</v>
      </c>
      <c r="H15" s="82">
        <v>63.8</v>
      </c>
      <c r="I15" s="90">
        <f t="shared" si="0"/>
        <v>115.3</v>
      </c>
      <c r="J15" s="99">
        <v>5</v>
      </c>
    </row>
    <row r="16" spans="1:10" ht="14.25">
      <c r="A16" s="5" t="s">
        <v>100</v>
      </c>
      <c r="B16" s="14" t="s">
        <v>9</v>
      </c>
      <c r="C16" s="28">
        <v>2</v>
      </c>
      <c r="D16" s="31">
        <v>79.5</v>
      </c>
      <c r="E16" s="28">
        <v>8</v>
      </c>
      <c r="F16" s="31">
        <v>9.5</v>
      </c>
      <c r="G16" s="28">
        <v>1</v>
      </c>
      <c r="H16" s="82">
        <v>100</v>
      </c>
      <c r="I16" s="90">
        <f t="shared" si="0"/>
        <v>189</v>
      </c>
      <c r="J16" s="99">
        <v>2</v>
      </c>
    </row>
    <row r="17" spans="1:10" ht="14.25">
      <c r="A17" s="5" t="s">
        <v>101</v>
      </c>
      <c r="B17" s="14" t="s">
        <v>40</v>
      </c>
      <c r="C17" s="28"/>
      <c r="D17" s="31">
        <v>1</v>
      </c>
      <c r="E17" s="80" t="s">
        <v>84</v>
      </c>
      <c r="F17" s="31">
        <v>28.3</v>
      </c>
      <c r="G17" s="28">
        <v>7</v>
      </c>
      <c r="H17" s="82">
        <v>18.5</v>
      </c>
      <c r="I17" s="90">
        <f t="shared" si="0"/>
        <v>47.8</v>
      </c>
      <c r="J17" s="99">
        <v>9</v>
      </c>
    </row>
    <row r="18" spans="1:10" ht="14.25">
      <c r="A18" s="23" t="s">
        <v>102</v>
      </c>
      <c r="B18" s="16" t="s">
        <v>11</v>
      </c>
      <c r="C18" s="30">
        <v>1</v>
      </c>
      <c r="D18" s="33">
        <v>100</v>
      </c>
      <c r="E18" s="30">
        <v>3</v>
      </c>
      <c r="F18" s="33">
        <v>63.8</v>
      </c>
      <c r="G18" s="30">
        <v>4</v>
      </c>
      <c r="H18" s="81">
        <v>50.5</v>
      </c>
      <c r="I18" s="90">
        <f t="shared" si="0"/>
        <v>214.3</v>
      </c>
      <c r="J18" s="99">
        <v>1</v>
      </c>
    </row>
    <row r="19" spans="1:10" ht="15" thickBot="1">
      <c r="A19" s="6" t="s">
        <v>103</v>
      </c>
      <c r="B19" s="15" t="s">
        <v>10</v>
      </c>
      <c r="C19" s="29"/>
      <c r="D19" s="32">
        <v>1</v>
      </c>
      <c r="E19" s="29">
        <v>2</v>
      </c>
      <c r="F19" s="32">
        <v>79.5</v>
      </c>
      <c r="G19" s="29"/>
      <c r="H19" s="83">
        <v>0</v>
      </c>
      <c r="I19" s="92">
        <f t="shared" si="0"/>
        <v>80.5</v>
      </c>
      <c r="J19" s="100">
        <v>7</v>
      </c>
    </row>
    <row r="20" spans="1:10" ht="14.25">
      <c r="A20" s="23" t="s">
        <v>104</v>
      </c>
      <c r="B20" s="16" t="s">
        <v>14</v>
      </c>
      <c r="C20" s="30">
        <v>3</v>
      </c>
      <c r="D20" s="33">
        <v>50</v>
      </c>
      <c r="E20" s="30">
        <v>3</v>
      </c>
      <c r="F20" s="33">
        <v>50</v>
      </c>
      <c r="G20" s="30">
        <v>2</v>
      </c>
      <c r="H20" s="33">
        <v>71.7</v>
      </c>
      <c r="I20" s="88">
        <f t="shared" si="0"/>
        <v>171.7</v>
      </c>
      <c r="J20" s="89">
        <v>3</v>
      </c>
    </row>
    <row r="21" spans="1:10" ht="14.25">
      <c r="A21" s="5" t="s">
        <v>105</v>
      </c>
      <c r="B21" s="14" t="s">
        <v>13</v>
      </c>
      <c r="C21" s="28">
        <v>5</v>
      </c>
      <c r="D21" s="31">
        <v>15.6</v>
      </c>
      <c r="E21" s="28">
        <v>5</v>
      </c>
      <c r="F21" s="31">
        <v>15.6</v>
      </c>
      <c r="G21" s="28">
        <v>4</v>
      </c>
      <c r="H21" s="31">
        <v>31.7</v>
      </c>
      <c r="I21" s="90">
        <f t="shared" si="0"/>
        <v>62.9</v>
      </c>
      <c r="J21" s="91">
        <v>5</v>
      </c>
    </row>
    <row r="22" spans="1:10" ht="14.25">
      <c r="A22" s="23" t="s">
        <v>106</v>
      </c>
      <c r="B22" s="16" t="s">
        <v>45</v>
      </c>
      <c r="C22" s="30">
        <v>2</v>
      </c>
      <c r="D22" s="33">
        <v>71.7</v>
      </c>
      <c r="E22" s="30">
        <v>1</v>
      </c>
      <c r="F22" s="33">
        <v>100</v>
      </c>
      <c r="G22" s="30">
        <v>1</v>
      </c>
      <c r="H22" s="33">
        <v>100</v>
      </c>
      <c r="I22" s="90">
        <f t="shared" si="0"/>
        <v>271.7</v>
      </c>
      <c r="J22" s="91">
        <v>1</v>
      </c>
    </row>
    <row r="23" spans="1:10" ht="14.25">
      <c r="A23" s="5" t="s">
        <v>107</v>
      </c>
      <c r="B23" s="14" t="s">
        <v>47</v>
      </c>
      <c r="C23" s="28">
        <v>4</v>
      </c>
      <c r="D23" s="31">
        <v>31.7</v>
      </c>
      <c r="E23" s="28">
        <v>4</v>
      </c>
      <c r="F23" s="31">
        <v>31.7</v>
      </c>
      <c r="G23" s="28">
        <v>3</v>
      </c>
      <c r="H23" s="31">
        <v>50</v>
      </c>
      <c r="I23" s="90">
        <f t="shared" si="0"/>
        <v>113.4</v>
      </c>
      <c r="J23" s="91">
        <v>4</v>
      </c>
    </row>
    <row r="24" spans="1:10" ht="14.25">
      <c r="A24" s="5" t="s">
        <v>108</v>
      </c>
      <c r="B24" s="14" t="s">
        <v>12</v>
      </c>
      <c r="C24" s="28">
        <v>1</v>
      </c>
      <c r="D24" s="31">
        <v>100</v>
      </c>
      <c r="E24" s="28">
        <v>2</v>
      </c>
      <c r="F24" s="31">
        <v>71.7</v>
      </c>
      <c r="G24" s="28"/>
      <c r="H24" s="31">
        <v>1</v>
      </c>
      <c r="I24" s="90">
        <f t="shared" si="0"/>
        <v>172.7</v>
      </c>
      <c r="J24" s="91">
        <v>2</v>
      </c>
    </row>
    <row r="25" spans="1:10" ht="14.25">
      <c r="A25" s="23" t="s">
        <v>109</v>
      </c>
      <c r="B25" s="16" t="s">
        <v>50</v>
      </c>
      <c r="C25" s="30">
        <v>6</v>
      </c>
      <c r="D25" s="33">
        <v>1</v>
      </c>
      <c r="E25" s="30">
        <v>6</v>
      </c>
      <c r="F25" s="33">
        <v>1</v>
      </c>
      <c r="G25" s="30"/>
      <c r="H25" s="33">
        <v>1</v>
      </c>
      <c r="I25" s="90">
        <f t="shared" si="0"/>
        <v>3</v>
      </c>
      <c r="J25" s="91">
        <v>6</v>
      </c>
    </row>
    <row r="26" spans="1:10" ht="15" thickBot="1">
      <c r="A26" s="6"/>
      <c r="B26" s="15"/>
      <c r="C26" s="29"/>
      <c r="D26" s="32"/>
      <c r="E26" s="29"/>
      <c r="F26" s="32"/>
      <c r="G26" s="29"/>
      <c r="H26" s="32"/>
      <c r="I26" s="92"/>
      <c r="J26" s="93"/>
    </row>
    <row r="27" spans="1:10" ht="14.25">
      <c r="A27" s="23" t="s">
        <v>110</v>
      </c>
      <c r="B27" s="16" t="s">
        <v>52</v>
      </c>
      <c r="C27" s="30">
        <v>3</v>
      </c>
      <c r="D27" s="33">
        <v>1</v>
      </c>
      <c r="E27" s="30">
        <v>1</v>
      </c>
      <c r="F27" s="33">
        <v>50</v>
      </c>
      <c r="G27" s="30"/>
      <c r="H27" s="81">
        <v>1</v>
      </c>
      <c r="I27" s="88">
        <f t="shared" si="0"/>
        <v>52</v>
      </c>
      <c r="J27" s="89">
        <v>3</v>
      </c>
    </row>
    <row r="28" spans="1:10" ht="14.25">
      <c r="A28" s="23" t="s">
        <v>111</v>
      </c>
      <c r="B28" s="16" t="s">
        <v>18</v>
      </c>
      <c r="C28" s="30">
        <v>2</v>
      </c>
      <c r="D28" s="33">
        <v>22</v>
      </c>
      <c r="E28" s="30">
        <v>2</v>
      </c>
      <c r="F28" s="33">
        <v>22</v>
      </c>
      <c r="G28" s="30">
        <v>2</v>
      </c>
      <c r="H28" s="81">
        <v>22</v>
      </c>
      <c r="I28" s="90">
        <f t="shared" si="0"/>
        <v>66</v>
      </c>
      <c r="J28" s="91">
        <v>2</v>
      </c>
    </row>
    <row r="29" spans="1:10" ht="14.25">
      <c r="A29" s="23" t="s">
        <v>112</v>
      </c>
      <c r="B29" s="16" t="s">
        <v>55</v>
      </c>
      <c r="C29" s="30">
        <v>1</v>
      </c>
      <c r="D29" s="33">
        <v>50</v>
      </c>
      <c r="E29" s="30">
        <v>3</v>
      </c>
      <c r="F29" s="33">
        <v>1</v>
      </c>
      <c r="G29" s="30">
        <v>1</v>
      </c>
      <c r="H29" s="81">
        <v>50</v>
      </c>
      <c r="I29" s="90">
        <f t="shared" si="0"/>
        <v>101</v>
      </c>
      <c r="J29" s="91">
        <v>1</v>
      </c>
    </row>
    <row r="30" spans="1:10" ht="15" thickBot="1">
      <c r="A30" s="6"/>
      <c r="B30" s="15"/>
      <c r="C30" s="29"/>
      <c r="D30" s="32"/>
      <c r="E30" s="29"/>
      <c r="F30" s="32"/>
      <c r="G30" s="29"/>
      <c r="H30" s="83"/>
      <c r="I30" s="92"/>
      <c r="J30" s="93"/>
    </row>
    <row r="31" spans="1:10" ht="14.25">
      <c r="A31" s="23" t="s">
        <v>113</v>
      </c>
      <c r="B31" s="16" t="s">
        <v>17</v>
      </c>
      <c r="C31" s="30">
        <v>6</v>
      </c>
      <c r="D31" s="33">
        <v>1</v>
      </c>
      <c r="E31" s="30">
        <v>1</v>
      </c>
      <c r="F31" s="33">
        <v>100</v>
      </c>
      <c r="G31" s="30">
        <v>5</v>
      </c>
      <c r="H31" s="81">
        <v>15.6</v>
      </c>
      <c r="I31" s="88">
        <f t="shared" si="0"/>
        <v>116.6</v>
      </c>
      <c r="J31" s="89">
        <v>3</v>
      </c>
    </row>
    <row r="32" spans="1:10" ht="14.25">
      <c r="A32" s="23" t="s">
        <v>114</v>
      </c>
      <c r="B32" s="16" t="s">
        <v>57</v>
      </c>
      <c r="C32" s="30">
        <v>5</v>
      </c>
      <c r="D32" s="33">
        <v>15.6</v>
      </c>
      <c r="E32" s="30">
        <v>5</v>
      </c>
      <c r="F32" s="33">
        <v>15.6</v>
      </c>
      <c r="G32" s="30">
        <v>2</v>
      </c>
      <c r="H32" s="81">
        <v>71.7</v>
      </c>
      <c r="I32" s="90">
        <f t="shared" si="0"/>
        <v>102.9</v>
      </c>
      <c r="J32" s="91">
        <v>5</v>
      </c>
    </row>
    <row r="33" spans="1:10" ht="14.25">
      <c r="A33" s="23" t="s">
        <v>115</v>
      </c>
      <c r="B33" s="16" t="s">
        <v>59</v>
      </c>
      <c r="C33" s="30">
        <v>1</v>
      </c>
      <c r="D33" s="33">
        <v>100</v>
      </c>
      <c r="E33" s="30">
        <v>3</v>
      </c>
      <c r="F33" s="33">
        <v>50</v>
      </c>
      <c r="G33" s="30">
        <v>1</v>
      </c>
      <c r="H33" s="81">
        <v>100</v>
      </c>
      <c r="I33" s="90">
        <f t="shared" si="0"/>
        <v>250</v>
      </c>
      <c r="J33" s="91">
        <v>1</v>
      </c>
    </row>
    <row r="34" spans="1:10" ht="14.25">
      <c r="A34" s="23" t="s">
        <v>116</v>
      </c>
      <c r="B34" s="16" t="s">
        <v>16</v>
      </c>
      <c r="C34" s="30">
        <v>2</v>
      </c>
      <c r="D34" s="33">
        <v>71.7</v>
      </c>
      <c r="E34" s="30">
        <v>4</v>
      </c>
      <c r="F34" s="33">
        <v>31.7</v>
      </c>
      <c r="G34" s="30">
        <v>6</v>
      </c>
      <c r="H34" s="81">
        <v>1</v>
      </c>
      <c r="I34" s="90">
        <f t="shared" si="0"/>
        <v>104.4</v>
      </c>
      <c r="J34" s="91">
        <v>4</v>
      </c>
    </row>
    <row r="35" spans="1:10" ht="14.25">
      <c r="A35" s="23" t="s">
        <v>117</v>
      </c>
      <c r="B35" s="16" t="s">
        <v>62</v>
      </c>
      <c r="C35" s="30">
        <v>4</v>
      </c>
      <c r="D35" s="33">
        <v>31.7</v>
      </c>
      <c r="E35" s="30">
        <v>2</v>
      </c>
      <c r="F35" s="33">
        <v>71.7</v>
      </c>
      <c r="G35" s="30">
        <v>4</v>
      </c>
      <c r="H35" s="81">
        <v>31.7</v>
      </c>
      <c r="I35" s="90">
        <f t="shared" si="0"/>
        <v>135.1</v>
      </c>
      <c r="J35" s="91">
        <v>2</v>
      </c>
    </row>
    <row r="36" spans="1:10" ht="14.25">
      <c r="A36" s="23" t="s">
        <v>118</v>
      </c>
      <c r="B36" s="16" t="s">
        <v>15</v>
      </c>
      <c r="C36" s="30">
        <v>3</v>
      </c>
      <c r="D36" s="33">
        <v>50</v>
      </c>
      <c r="E36" s="30">
        <v>6</v>
      </c>
      <c r="F36" s="33">
        <v>1</v>
      </c>
      <c r="G36" s="30">
        <v>3</v>
      </c>
      <c r="H36" s="81">
        <v>50</v>
      </c>
      <c r="I36" s="90">
        <f t="shared" si="0"/>
        <v>101</v>
      </c>
      <c r="J36" s="91">
        <v>6</v>
      </c>
    </row>
    <row r="37" spans="1:10" ht="15" thickBot="1">
      <c r="A37" s="6"/>
      <c r="B37" s="15"/>
      <c r="C37" s="29"/>
      <c r="D37" s="32"/>
      <c r="E37" s="29"/>
      <c r="F37" s="32"/>
      <c r="G37" s="29"/>
      <c r="H37" s="83"/>
      <c r="I37" s="92"/>
      <c r="J37" s="93"/>
    </row>
  </sheetData>
  <sheetProtection/>
  <mergeCells count="4">
    <mergeCell ref="I2:J2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8.28125" style="0" customWidth="1"/>
    <col min="2" max="2" width="12.140625" style="0" customWidth="1"/>
  </cols>
  <sheetData>
    <row r="1" ht="15" thickBot="1"/>
    <row r="2" spans="1:6" ht="15" thickBot="1">
      <c r="A2" s="97" t="s">
        <v>20</v>
      </c>
      <c r="B2" s="12" t="s">
        <v>4</v>
      </c>
      <c r="C2" s="41" t="s">
        <v>70</v>
      </c>
      <c r="D2" s="40" t="s">
        <v>66</v>
      </c>
      <c r="E2" s="97" t="s">
        <v>67</v>
      </c>
      <c r="F2" s="18" t="s">
        <v>19</v>
      </c>
    </row>
    <row r="3" spans="1:6" ht="14.25">
      <c r="A3" s="4" t="s">
        <v>122</v>
      </c>
      <c r="B3" s="13" t="s">
        <v>10</v>
      </c>
      <c r="C3" s="46">
        <v>6</v>
      </c>
      <c r="D3" s="71"/>
      <c r="E3" s="78">
        <f>C3-D3</f>
        <v>6</v>
      </c>
      <c r="F3" s="96">
        <v>5</v>
      </c>
    </row>
    <row r="4" spans="1:6" ht="14.25">
      <c r="A4" s="25" t="s">
        <v>121</v>
      </c>
      <c r="B4" s="14" t="s">
        <v>40</v>
      </c>
      <c r="C4" s="48">
        <v>11</v>
      </c>
      <c r="D4" s="73"/>
      <c r="E4" s="72">
        <f>C4-D4</f>
        <v>11</v>
      </c>
      <c r="F4" s="91">
        <v>4</v>
      </c>
    </row>
    <row r="5" spans="1:6" ht="14.25">
      <c r="A5" s="5" t="s">
        <v>120</v>
      </c>
      <c r="B5" s="14" t="s">
        <v>7</v>
      </c>
      <c r="C5" s="48">
        <v>38</v>
      </c>
      <c r="D5" s="73">
        <f>0.5*2+0.5</f>
        <v>1.5</v>
      </c>
      <c r="E5" s="72">
        <f>C5-D5</f>
        <v>36.5</v>
      </c>
      <c r="F5" s="91">
        <v>1</v>
      </c>
    </row>
    <row r="6" spans="1:6" ht="14.25">
      <c r="A6" s="5" t="s">
        <v>119</v>
      </c>
      <c r="B6" s="14" t="s">
        <v>81</v>
      </c>
      <c r="C6" s="48">
        <v>30</v>
      </c>
      <c r="D6" s="73">
        <v>0.5</v>
      </c>
      <c r="E6" s="72">
        <f>C6-D6</f>
        <v>29.5</v>
      </c>
      <c r="F6" s="91">
        <v>3</v>
      </c>
    </row>
    <row r="7" spans="1:6" ht="14.25">
      <c r="A7" s="5" t="s">
        <v>123</v>
      </c>
      <c r="B7" s="14" t="s">
        <v>6</v>
      </c>
      <c r="C7" s="48">
        <v>34</v>
      </c>
      <c r="D7" s="73">
        <v>0.5</v>
      </c>
      <c r="E7" s="72">
        <f>C7-D7</f>
        <v>33.5</v>
      </c>
      <c r="F7" s="91">
        <v>2</v>
      </c>
    </row>
    <row r="8" spans="1:6" ht="14.25">
      <c r="A8" s="5"/>
      <c r="B8" s="14"/>
      <c r="C8" s="48"/>
      <c r="D8" s="73"/>
      <c r="E8" s="72"/>
      <c r="F8" s="43"/>
    </row>
    <row r="9" spans="1:6" ht="15" thickBot="1">
      <c r="A9" s="6"/>
      <c r="B9" s="15"/>
      <c r="C9" s="50"/>
      <c r="D9" s="75"/>
      <c r="E9" s="74"/>
      <c r="F9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2012-10-04T11:49:57Z</dcterms:modified>
  <cp:category/>
  <cp:version/>
  <cp:contentType/>
  <cp:contentStatus/>
</cp:coreProperties>
</file>