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25" windowWidth="15120" windowHeight="8010" activeTab="3"/>
  </bookViews>
  <sheets>
    <sheet name="СУ1" sheetId="1" r:id="rId1"/>
    <sheet name="СУ2" sheetId="2" r:id="rId2"/>
    <sheet name="СУ3" sheetId="3" r:id="rId3"/>
    <sheet name="Итог" sheetId="4" r:id="rId4"/>
  </sheets>
  <definedNames>
    <definedName name="СУ3">'СУ3'!$B$3:$J$30</definedName>
  </definedNames>
  <calcPr fullCalcOnLoad="1"/>
</workbook>
</file>

<file path=xl/sharedStrings.xml><?xml version="1.0" encoding="utf-8"?>
<sst xmlns="http://schemas.openxmlformats.org/spreadsheetml/2006/main" count="288" uniqueCount="82">
  <si>
    <t>Старт</t>
  </si>
  <si>
    <t>Финиш</t>
  </si>
  <si>
    <t>Время</t>
  </si>
  <si>
    <t>Интервал</t>
  </si>
  <si>
    <t>Старт\номер</t>
  </si>
  <si>
    <t>201</t>
  </si>
  <si>
    <t>210</t>
  </si>
  <si>
    <t>202</t>
  </si>
  <si>
    <t>302</t>
  </si>
  <si>
    <t>место</t>
  </si>
  <si>
    <t>Фамилия</t>
  </si>
  <si>
    <t>баллы</t>
  </si>
  <si>
    <t>110</t>
  </si>
  <si>
    <t>108</t>
  </si>
  <si>
    <t>207</t>
  </si>
  <si>
    <t>301</t>
  </si>
  <si>
    <t>обяз</t>
  </si>
  <si>
    <t>пенализ</t>
  </si>
  <si>
    <t>итого</t>
  </si>
  <si>
    <t>не собрано КП</t>
  </si>
  <si>
    <t>кругов</t>
  </si>
  <si>
    <t>СУ1</t>
  </si>
  <si>
    <t>СУ2</t>
  </si>
  <si>
    <t>СУ3</t>
  </si>
  <si>
    <t>Итого</t>
  </si>
  <si>
    <t>5</t>
  </si>
  <si>
    <t>102</t>
  </si>
  <si>
    <t>105</t>
  </si>
  <si>
    <t>103</t>
  </si>
  <si>
    <t>101</t>
  </si>
  <si>
    <t>205</t>
  </si>
  <si>
    <t>204</t>
  </si>
  <si>
    <t>306</t>
  </si>
  <si>
    <t>307</t>
  </si>
  <si>
    <t>305</t>
  </si>
  <si>
    <t>7</t>
  </si>
  <si>
    <t>4</t>
  </si>
  <si>
    <t>2</t>
  </si>
  <si>
    <t>1</t>
  </si>
  <si>
    <t>время</t>
  </si>
  <si>
    <t>Жанбатыров Олжас</t>
  </si>
  <si>
    <t>Мандриченко Олег</t>
  </si>
  <si>
    <t>Скорик Геннадий</t>
  </si>
  <si>
    <t>Нурисламов Марсель</t>
  </si>
  <si>
    <t>Наумова Светлана</t>
  </si>
  <si>
    <t>Старицын Сергей</t>
  </si>
  <si>
    <t>Подпорин</t>
  </si>
  <si>
    <t>Антимиров</t>
  </si>
  <si>
    <t>Альбицкий</t>
  </si>
  <si>
    <t>Елизаров</t>
  </si>
  <si>
    <t>3</t>
  </si>
  <si>
    <t>Лариков</t>
  </si>
  <si>
    <t>Кистанов</t>
  </si>
  <si>
    <t>11</t>
  </si>
  <si>
    <t>Ивановский</t>
  </si>
  <si>
    <t>Абыкаев</t>
  </si>
  <si>
    <t>20</t>
  </si>
  <si>
    <t>22</t>
  </si>
  <si>
    <t>Тарасенко</t>
  </si>
  <si>
    <t>Баймагамбетова</t>
  </si>
  <si>
    <t>Фролов</t>
  </si>
  <si>
    <t>Дудкин</t>
  </si>
  <si>
    <t>Беспалов</t>
  </si>
  <si>
    <t>Шупраков</t>
  </si>
  <si>
    <t>Нурашев</t>
  </si>
  <si>
    <t>Моисеев</t>
  </si>
  <si>
    <t>208</t>
  </si>
  <si>
    <t>Маслихин</t>
  </si>
  <si>
    <t>Овчинников</t>
  </si>
  <si>
    <t>304</t>
  </si>
  <si>
    <t>Калиламбеков</t>
  </si>
  <si>
    <t>Грац</t>
  </si>
  <si>
    <t>Раков</t>
  </si>
  <si>
    <t>Перевертов</t>
  </si>
  <si>
    <t>опоздал</t>
  </si>
  <si>
    <t>незачет</t>
  </si>
  <si>
    <t xml:space="preserve">незачет </t>
  </si>
  <si>
    <t/>
  </si>
  <si>
    <t>старт</t>
  </si>
  <si>
    <t>финиш</t>
  </si>
  <si>
    <t>13:42:10</t>
  </si>
  <si>
    <t>Кочевник трофи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</si>
</sst>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h:mm:ss;@"/>
    <numFmt numFmtId="16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39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165" fontId="0" fillId="0" borderId="16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165" fontId="0" fillId="0" borderId="17" xfId="0" applyNumberForma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right"/>
    </xf>
    <xf numFmtId="165" fontId="39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5" fontId="0" fillId="0" borderId="14" xfId="0" applyNumberFormat="1" applyFill="1" applyBorder="1" applyAlignment="1">
      <alignment horizontal="right"/>
    </xf>
    <xf numFmtId="165" fontId="39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37" fillId="33" borderId="16" xfId="0" applyNumberFormat="1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166" fontId="37" fillId="33" borderId="21" xfId="0" applyNumberFormat="1" applyFont="1" applyFill="1" applyBorder="1" applyAlignment="1">
      <alignment horizontal="center"/>
    </xf>
    <xf numFmtId="1" fontId="37" fillId="33" borderId="16" xfId="0" applyNumberFormat="1" applyFont="1" applyFill="1" applyBorder="1" applyAlignment="1">
      <alignment horizontal="center"/>
    </xf>
    <xf numFmtId="1" fontId="37" fillId="33" borderId="22" xfId="0" applyNumberFormat="1" applyFont="1" applyFill="1" applyBorder="1" applyAlignment="1">
      <alignment horizontal="center"/>
    </xf>
    <xf numFmtId="164" fontId="37" fillId="33" borderId="13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166" fontId="37" fillId="33" borderId="23" xfId="0" applyNumberFormat="1" applyFont="1" applyFill="1" applyBorder="1" applyAlignment="1">
      <alignment horizontal="center"/>
    </xf>
    <xf numFmtId="164" fontId="37" fillId="33" borderId="18" xfId="0" applyNumberFormat="1" applyFont="1" applyFill="1" applyBorder="1" applyAlignment="1">
      <alignment horizontal="center"/>
    </xf>
    <xf numFmtId="1" fontId="37" fillId="33" borderId="18" xfId="0" applyNumberFormat="1" applyFont="1" applyFill="1" applyBorder="1" applyAlignment="1">
      <alignment horizontal="center"/>
    </xf>
    <xf numFmtId="1" fontId="37" fillId="33" borderId="24" xfId="0" applyNumberFormat="1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164" fontId="37" fillId="33" borderId="15" xfId="0" applyNumberFormat="1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 horizontal="center"/>
    </xf>
    <xf numFmtId="166" fontId="0" fillId="33" borderId="2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49" fontId="0" fillId="33" borderId="28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66" fontId="0" fillId="33" borderId="30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1" fontId="0" fillId="33" borderId="31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center"/>
    </xf>
    <xf numFmtId="166" fontId="0" fillId="33" borderId="21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5" fontId="0" fillId="33" borderId="16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center"/>
    </xf>
    <xf numFmtId="164" fontId="0" fillId="33" borderId="33" xfId="0" applyNumberFormat="1" applyFont="1" applyFill="1" applyBorder="1" applyAlignment="1">
      <alignment horizontal="center"/>
    </xf>
    <xf numFmtId="166" fontId="0" fillId="33" borderId="34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35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164" fontId="0" fillId="33" borderId="36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37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left"/>
    </xf>
    <xf numFmtId="49" fontId="37" fillId="33" borderId="16" xfId="0" applyNumberFormat="1" applyFont="1" applyFill="1" applyBorder="1" applyAlignment="1">
      <alignment horizontal="center"/>
    </xf>
    <xf numFmtId="164" fontId="37" fillId="33" borderId="32" xfId="0" applyNumberFormat="1" applyFont="1" applyFill="1" applyBorder="1" applyAlignment="1">
      <alignment horizontal="center"/>
    </xf>
    <xf numFmtId="165" fontId="37" fillId="33" borderId="16" xfId="0" applyNumberFormat="1" applyFont="1" applyFill="1" applyBorder="1" applyAlignment="1">
      <alignment horizontal="right"/>
    </xf>
    <xf numFmtId="0" fontId="37" fillId="33" borderId="15" xfId="0" applyFont="1" applyFill="1" applyBorder="1" applyAlignment="1">
      <alignment horizontal="left"/>
    </xf>
    <xf numFmtId="49" fontId="37" fillId="33" borderId="18" xfId="0" applyNumberFormat="1" applyFont="1" applyFill="1" applyBorder="1" applyAlignment="1">
      <alignment horizontal="center"/>
    </xf>
    <xf numFmtId="164" fontId="37" fillId="33" borderId="36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center"/>
    </xf>
    <xf numFmtId="164" fontId="3" fillId="33" borderId="36" xfId="0" applyNumberFormat="1" applyFont="1" applyFill="1" applyBorder="1" applyAlignment="1">
      <alignment horizontal="center"/>
    </xf>
    <xf numFmtId="166" fontId="3" fillId="33" borderId="23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5" fontId="3" fillId="33" borderId="18" xfId="0" applyNumberFormat="1" applyFont="1" applyFill="1" applyBorder="1" applyAlignment="1">
      <alignment horizontal="right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left"/>
    </xf>
    <xf numFmtId="49" fontId="37" fillId="33" borderId="17" xfId="0" applyNumberFormat="1" applyFont="1" applyFill="1" applyBorder="1" applyAlignment="1">
      <alignment horizontal="center"/>
    </xf>
    <xf numFmtId="164" fontId="37" fillId="33" borderId="33" xfId="0" applyNumberFormat="1" applyFont="1" applyFill="1" applyBorder="1" applyAlignment="1">
      <alignment horizontal="center"/>
    </xf>
    <xf numFmtId="166" fontId="37" fillId="33" borderId="34" xfId="0" applyNumberFormat="1" applyFont="1" applyFill="1" applyBorder="1" applyAlignment="1">
      <alignment horizontal="center"/>
    </xf>
    <xf numFmtId="164" fontId="37" fillId="33" borderId="17" xfId="0" applyNumberFormat="1" applyFont="1" applyFill="1" applyBorder="1" applyAlignment="1">
      <alignment horizontal="center"/>
    </xf>
    <xf numFmtId="1" fontId="37" fillId="33" borderId="17" xfId="0" applyNumberFormat="1" applyFont="1" applyFill="1" applyBorder="1" applyAlignment="1">
      <alignment horizontal="center"/>
    </xf>
    <xf numFmtId="1" fontId="37" fillId="33" borderId="35" xfId="0" applyNumberFormat="1" applyFont="1" applyFill="1" applyBorder="1" applyAlignment="1">
      <alignment horizontal="center"/>
    </xf>
    <xf numFmtId="164" fontId="37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37" fillId="33" borderId="16" xfId="0" applyNumberFormat="1" applyFont="1" applyFill="1" applyBorder="1" applyAlignment="1">
      <alignment horizontal="right"/>
    </xf>
    <xf numFmtId="2" fontId="37" fillId="33" borderId="18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65" fontId="0" fillId="0" borderId="18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5" fontId="39" fillId="0" borderId="14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5" fontId="0" fillId="34" borderId="18" xfId="0" applyNumberFormat="1" applyFill="1" applyBorder="1" applyAlignment="1">
      <alignment horizontal="right"/>
    </xf>
    <xf numFmtId="165" fontId="0" fillId="34" borderId="15" xfId="0" applyNumberFormat="1" applyFill="1" applyBorder="1" applyAlignment="1">
      <alignment horizontal="right"/>
    </xf>
    <xf numFmtId="165" fontId="39" fillId="34" borderId="15" xfId="0" applyNumberFormat="1" applyFont="1" applyFill="1" applyBorder="1" applyAlignment="1">
      <alignment/>
    </xf>
    <xf numFmtId="0" fontId="39" fillId="34" borderId="18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49" fontId="0" fillId="34" borderId="17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5" fontId="0" fillId="34" borderId="17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165" fontId="39" fillId="34" borderId="14" xfId="0" applyNumberFormat="1" applyFont="1" applyFill="1" applyBorder="1" applyAlignment="1">
      <alignment/>
    </xf>
    <xf numFmtId="0" fontId="39" fillId="34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center"/>
    </xf>
    <xf numFmtId="0" fontId="0" fillId="33" borderId="0" xfId="0" applyFont="1" applyFill="1" applyAlignment="1" quotePrefix="1">
      <alignment/>
    </xf>
    <xf numFmtId="0" fontId="3" fillId="33" borderId="12" xfId="0" applyFont="1" applyFill="1" applyBorder="1" applyAlignment="1">
      <alignment horizontal="left"/>
    </xf>
    <xf numFmtId="49" fontId="3" fillId="33" borderId="28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166" fontId="3" fillId="33" borderId="27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right"/>
    </xf>
    <xf numFmtId="2" fontId="3" fillId="33" borderId="24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right"/>
    </xf>
    <xf numFmtId="2" fontId="3" fillId="33" borderId="18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2" fontId="3" fillId="33" borderId="3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right"/>
    </xf>
    <xf numFmtId="166" fontId="3" fillId="33" borderId="28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164" fontId="3" fillId="33" borderId="28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2" fontId="3" fillId="33" borderId="39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166" fontId="37" fillId="33" borderId="1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26.28125" style="49" customWidth="1"/>
    <col min="2" max="2" width="12.28125" style="49" customWidth="1"/>
    <col min="3" max="5" width="9.00390625" style="49" customWidth="1"/>
    <col min="6" max="10" width="7.28125" style="49" customWidth="1"/>
    <col min="11" max="12" width="9.00390625" style="49" customWidth="1"/>
    <col min="13" max="13" width="8.140625" style="52" customWidth="1"/>
    <col min="14" max="16384" width="9.140625" style="49" customWidth="1"/>
  </cols>
  <sheetData>
    <row r="1" spans="3:12" ht="15.75" thickBot="1">
      <c r="C1" s="49" t="s">
        <v>3</v>
      </c>
      <c r="D1" s="50">
        <v>0.0006944444444444445</v>
      </c>
      <c r="E1" s="50">
        <v>0.4166666666666667</v>
      </c>
      <c r="F1" s="206" t="s">
        <v>19</v>
      </c>
      <c r="G1" s="207"/>
      <c r="H1" s="207"/>
      <c r="I1" s="207"/>
      <c r="J1" s="208"/>
      <c r="K1" s="51"/>
      <c r="L1" s="51"/>
    </row>
    <row r="2" spans="1:14" s="52" customFormat="1" ht="15.75" thickBot="1">
      <c r="A2" s="53" t="s">
        <v>10</v>
      </c>
      <c r="B2" s="54" t="s">
        <v>4</v>
      </c>
      <c r="C2" s="55" t="s">
        <v>0</v>
      </c>
      <c r="D2" s="56" t="s">
        <v>1</v>
      </c>
      <c r="E2" s="57" t="s">
        <v>2</v>
      </c>
      <c r="F2" s="58">
        <v>0.013888888888888888</v>
      </c>
      <c r="G2" s="59">
        <v>0.027777777777777776</v>
      </c>
      <c r="H2" s="58">
        <v>0.041666666666666664</v>
      </c>
      <c r="I2" s="59">
        <v>0.125</v>
      </c>
      <c r="J2" s="57" t="s">
        <v>16</v>
      </c>
      <c r="K2" s="57" t="s">
        <v>17</v>
      </c>
      <c r="L2" s="53" t="s">
        <v>18</v>
      </c>
      <c r="M2" s="53" t="s">
        <v>9</v>
      </c>
      <c r="N2" s="57" t="s">
        <v>11</v>
      </c>
    </row>
    <row r="3" spans="1:14" s="52" customFormat="1" ht="15">
      <c r="A3" s="60" t="s">
        <v>46</v>
      </c>
      <c r="B3" s="61" t="s">
        <v>36</v>
      </c>
      <c r="C3" s="62">
        <v>0.5041666666666667</v>
      </c>
      <c r="D3" s="63">
        <v>0.7952546296296297</v>
      </c>
      <c r="E3" s="64">
        <f aca="true" t="shared" si="0" ref="E3:E22">D3-C3</f>
        <v>0.291087962962963</v>
      </c>
      <c r="F3" s="65"/>
      <c r="G3" s="66">
        <v>1</v>
      </c>
      <c r="H3" s="65"/>
      <c r="I3" s="66"/>
      <c r="J3" s="106"/>
      <c r="K3" s="64">
        <f>F3*$F$2+G3*$G$2+H3*$H$2+I3*$I$2</f>
        <v>0.027777777777777776</v>
      </c>
      <c r="L3" s="107">
        <f aca="true" t="shared" si="1" ref="L3:L30">E3+K3</f>
        <v>0.3188657407407408</v>
      </c>
      <c r="M3" s="108">
        <v>1</v>
      </c>
      <c r="N3" s="135">
        <v>100</v>
      </c>
    </row>
    <row r="4" spans="1:14" s="52" customFormat="1" ht="15">
      <c r="A4" s="68" t="s">
        <v>47</v>
      </c>
      <c r="B4" s="69" t="s">
        <v>38</v>
      </c>
      <c r="C4" s="70">
        <v>0.50625</v>
      </c>
      <c r="D4" s="71">
        <v>0.7974074074074075</v>
      </c>
      <c r="E4" s="72">
        <f t="shared" si="0"/>
        <v>0.2911574074074075</v>
      </c>
      <c r="F4" s="73"/>
      <c r="G4" s="74">
        <v>1</v>
      </c>
      <c r="H4" s="73"/>
      <c r="I4" s="74"/>
      <c r="J4" s="75"/>
      <c r="K4" s="72">
        <f>F4*$F$2+G4*$G$2+H4*$H$2+I4*$I$2</f>
        <v>0.027777777777777776</v>
      </c>
      <c r="L4" s="78">
        <f t="shared" si="1"/>
        <v>0.31893518518518527</v>
      </c>
      <c r="M4" s="77">
        <v>2</v>
      </c>
      <c r="N4" s="136">
        <v>75.1</v>
      </c>
    </row>
    <row r="5" spans="1:14" ht="15">
      <c r="A5" s="68" t="s">
        <v>48</v>
      </c>
      <c r="B5" s="69" t="s">
        <v>37</v>
      </c>
      <c r="C5" s="70">
        <v>0.5090277777777777</v>
      </c>
      <c r="D5" s="71">
        <v>0.8379398148148148</v>
      </c>
      <c r="E5" s="72">
        <f t="shared" si="0"/>
        <v>0.3289120370370371</v>
      </c>
      <c r="F5" s="73">
        <v>17</v>
      </c>
      <c r="G5" s="74">
        <v>9</v>
      </c>
      <c r="H5" s="73">
        <v>2</v>
      </c>
      <c r="I5" s="74"/>
      <c r="J5" s="75"/>
      <c r="K5" s="72">
        <f aca="true" t="shared" si="2" ref="K5:K30">F5*$F$2+G5*$G$2+H5*$H$2+I5*$I$2</f>
        <v>0.5694444444444444</v>
      </c>
      <c r="L5" s="78">
        <f t="shared" si="1"/>
        <v>0.8983564814814815</v>
      </c>
      <c r="M5" s="77">
        <v>6</v>
      </c>
      <c r="N5" s="136">
        <v>12.8</v>
      </c>
    </row>
    <row r="6" spans="1:14" ht="15">
      <c r="A6" s="68" t="s">
        <v>49</v>
      </c>
      <c r="B6" s="69" t="s">
        <v>50</v>
      </c>
      <c r="C6" s="70">
        <v>0.5048611111111111</v>
      </c>
      <c r="D6" s="71">
        <v>0.8917939814814816</v>
      </c>
      <c r="E6" s="72">
        <f t="shared" si="0"/>
        <v>0.3869328703703705</v>
      </c>
      <c r="F6" s="73">
        <v>8</v>
      </c>
      <c r="G6" s="74">
        <v>6</v>
      </c>
      <c r="H6" s="73">
        <v>4</v>
      </c>
      <c r="I6" s="74"/>
      <c r="J6" s="75"/>
      <c r="K6" s="72">
        <f t="shared" si="2"/>
        <v>0.4444444444444444</v>
      </c>
      <c r="L6" s="78">
        <f t="shared" si="1"/>
        <v>0.8313773148148149</v>
      </c>
      <c r="M6" s="77">
        <v>5</v>
      </c>
      <c r="N6" s="136">
        <v>25.6</v>
      </c>
    </row>
    <row r="7" spans="1:14" ht="15">
      <c r="A7" s="68" t="s">
        <v>51</v>
      </c>
      <c r="B7" s="69" t="s">
        <v>25</v>
      </c>
      <c r="C7" s="70">
        <v>0.5069444444444444</v>
      </c>
      <c r="D7" s="71">
        <v>0.9079861111111112</v>
      </c>
      <c r="E7" s="72">
        <f t="shared" si="0"/>
        <v>0.40104166666666674</v>
      </c>
      <c r="F7" s="73">
        <v>4</v>
      </c>
      <c r="G7" s="74">
        <v>7</v>
      </c>
      <c r="H7" s="73">
        <v>4</v>
      </c>
      <c r="I7" s="74"/>
      <c r="J7" s="75"/>
      <c r="K7" s="72">
        <f t="shared" si="2"/>
        <v>0.41666666666666663</v>
      </c>
      <c r="L7" s="78">
        <f t="shared" si="1"/>
        <v>0.8177083333333334</v>
      </c>
      <c r="M7" s="77">
        <v>4</v>
      </c>
      <c r="N7" s="136">
        <v>39.8</v>
      </c>
    </row>
    <row r="8" spans="1:14" ht="15">
      <c r="A8" s="68" t="s">
        <v>52</v>
      </c>
      <c r="B8" s="69" t="s">
        <v>53</v>
      </c>
      <c r="C8" s="70">
        <v>0.5034722222222222</v>
      </c>
      <c r="D8" s="71">
        <v>0.800601851851852</v>
      </c>
      <c r="E8" s="72">
        <f t="shared" si="0"/>
        <v>0.29712962962962974</v>
      </c>
      <c r="F8" s="73"/>
      <c r="G8" s="74"/>
      <c r="H8" s="73">
        <v>1</v>
      </c>
      <c r="I8" s="74"/>
      <c r="J8" s="75"/>
      <c r="K8" s="72">
        <f t="shared" si="2"/>
        <v>0.041666666666666664</v>
      </c>
      <c r="L8" s="78">
        <f t="shared" si="1"/>
        <v>0.33879629629629643</v>
      </c>
      <c r="M8" s="77">
        <v>3</v>
      </c>
      <c r="N8" s="136">
        <v>56</v>
      </c>
    </row>
    <row r="9" spans="1:14" ht="15.75" thickBot="1">
      <c r="A9" s="79" t="s">
        <v>54</v>
      </c>
      <c r="B9" s="80" t="s">
        <v>35</v>
      </c>
      <c r="C9" s="81">
        <v>0.5055555555555555</v>
      </c>
      <c r="D9" s="82">
        <v>0.7591319444444444</v>
      </c>
      <c r="E9" s="83">
        <f t="shared" si="0"/>
        <v>0.2535763888888889</v>
      </c>
      <c r="F9" s="84">
        <v>17</v>
      </c>
      <c r="G9" s="85">
        <v>13</v>
      </c>
      <c r="H9" s="84">
        <v>4</v>
      </c>
      <c r="I9" s="85">
        <v>1</v>
      </c>
      <c r="J9" s="86"/>
      <c r="K9" s="83">
        <f t="shared" si="2"/>
        <v>0.8888888888888888</v>
      </c>
      <c r="L9" s="109">
        <f t="shared" si="1"/>
        <v>1.1424652777777777</v>
      </c>
      <c r="M9" s="110">
        <v>7</v>
      </c>
      <c r="N9" s="137">
        <v>1</v>
      </c>
    </row>
    <row r="10" spans="1:14" ht="15">
      <c r="A10" s="88" t="s">
        <v>55</v>
      </c>
      <c r="B10" s="89" t="s">
        <v>56</v>
      </c>
      <c r="C10" s="90">
        <v>0.5229166666666667</v>
      </c>
      <c r="D10" s="91">
        <v>0.9081018518518519</v>
      </c>
      <c r="E10" s="92">
        <f t="shared" si="0"/>
        <v>0.3851851851851852</v>
      </c>
      <c r="F10" s="93">
        <v>20</v>
      </c>
      <c r="G10" s="94">
        <v>4</v>
      </c>
      <c r="H10" s="93">
        <v>1</v>
      </c>
      <c r="I10" s="94"/>
      <c r="J10" s="95"/>
      <c r="K10" s="92">
        <f t="shared" si="2"/>
        <v>0.4305555555555556</v>
      </c>
      <c r="L10" s="96">
        <f t="shared" si="1"/>
        <v>0.8157407407407408</v>
      </c>
      <c r="M10" s="97">
        <v>2</v>
      </c>
      <c r="N10" s="135">
        <v>1</v>
      </c>
    </row>
    <row r="11" spans="1:14" ht="15.75" thickBot="1">
      <c r="A11" s="79" t="s">
        <v>58</v>
      </c>
      <c r="B11" s="80" t="s">
        <v>57</v>
      </c>
      <c r="C11" s="81">
        <v>0.5083333333333333</v>
      </c>
      <c r="D11" s="82">
        <v>0.689675925925926</v>
      </c>
      <c r="E11" s="83">
        <f t="shared" si="0"/>
        <v>0.18134259259259267</v>
      </c>
      <c r="F11" s="84">
        <v>23</v>
      </c>
      <c r="G11" s="85">
        <v>8</v>
      </c>
      <c r="H11" s="84"/>
      <c r="I11" s="85"/>
      <c r="J11" s="86"/>
      <c r="K11" s="83">
        <f t="shared" si="2"/>
        <v>0.5416666666666666</v>
      </c>
      <c r="L11" s="109">
        <f t="shared" si="1"/>
        <v>0.7230092592592593</v>
      </c>
      <c r="M11" s="110">
        <v>1</v>
      </c>
      <c r="N11" s="137">
        <v>20</v>
      </c>
    </row>
    <row r="12" spans="1:14" ht="15">
      <c r="A12" s="88" t="s">
        <v>59</v>
      </c>
      <c r="B12" s="89" t="s">
        <v>26</v>
      </c>
      <c r="C12" s="90">
        <v>0.4909722222222222</v>
      </c>
      <c r="D12" s="91">
        <v>0.7617708333333333</v>
      </c>
      <c r="E12" s="92">
        <f t="shared" si="0"/>
        <v>0.2707986111111111</v>
      </c>
      <c r="F12" s="93">
        <v>30</v>
      </c>
      <c r="G12" s="94">
        <v>9</v>
      </c>
      <c r="H12" s="93"/>
      <c r="I12" s="94"/>
      <c r="J12" s="95"/>
      <c r="K12" s="92">
        <f t="shared" si="2"/>
        <v>0.6666666666666666</v>
      </c>
      <c r="L12" s="96">
        <f t="shared" si="1"/>
        <v>0.9374652777777777</v>
      </c>
      <c r="M12" s="97">
        <v>4</v>
      </c>
      <c r="N12" s="135">
        <v>1</v>
      </c>
    </row>
    <row r="13" spans="1:14" ht="15">
      <c r="A13" s="68" t="s">
        <v>60</v>
      </c>
      <c r="B13" s="69" t="s">
        <v>27</v>
      </c>
      <c r="C13" s="70">
        <v>0.4930555555555556</v>
      </c>
      <c r="D13" s="71">
        <v>0.8334837962962963</v>
      </c>
      <c r="E13" s="72">
        <f t="shared" si="0"/>
        <v>0.34042824074074074</v>
      </c>
      <c r="F13" s="73">
        <v>4</v>
      </c>
      <c r="G13" s="74">
        <v>3</v>
      </c>
      <c r="H13" s="73"/>
      <c r="I13" s="74"/>
      <c r="J13" s="75"/>
      <c r="K13" s="72">
        <f t="shared" si="2"/>
        <v>0.1388888888888889</v>
      </c>
      <c r="L13" s="72">
        <f t="shared" si="1"/>
        <v>0.47931712962962963</v>
      </c>
      <c r="M13" s="77">
        <v>1</v>
      </c>
      <c r="N13" s="136">
        <v>50</v>
      </c>
    </row>
    <row r="14" spans="1:14" ht="15">
      <c r="A14" s="88" t="s">
        <v>45</v>
      </c>
      <c r="B14" s="89" t="s">
        <v>29</v>
      </c>
      <c r="C14" s="90">
        <v>0.4916666666666667</v>
      </c>
      <c r="D14" s="91">
        <v>0.7713425925925925</v>
      </c>
      <c r="E14" s="92">
        <f t="shared" si="0"/>
        <v>0.27967592592592583</v>
      </c>
      <c r="F14" s="93">
        <v>16</v>
      </c>
      <c r="G14" s="94">
        <v>6</v>
      </c>
      <c r="H14" s="93"/>
      <c r="I14" s="94"/>
      <c r="J14" s="95"/>
      <c r="K14" s="92">
        <f t="shared" si="2"/>
        <v>0.38888888888888884</v>
      </c>
      <c r="L14" s="96">
        <f t="shared" si="1"/>
        <v>0.6685648148148147</v>
      </c>
      <c r="M14" s="97">
        <v>3</v>
      </c>
      <c r="N14" s="135">
        <v>13.8</v>
      </c>
    </row>
    <row r="15" spans="1:14" ht="15.75" thickBot="1">
      <c r="A15" s="79" t="s">
        <v>61</v>
      </c>
      <c r="B15" s="80" t="s">
        <v>28</v>
      </c>
      <c r="C15" s="81">
        <v>0.4895833333333333</v>
      </c>
      <c r="D15" s="82">
        <v>0.8784953703703704</v>
      </c>
      <c r="E15" s="83">
        <f t="shared" si="0"/>
        <v>0.3889120370370371</v>
      </c>
      <c r="F15" s="84">
        <v>5</v>
      </c>
      <c r="G15" s="85">
        <v>3</v>
      </c>
      <c r="H15" s="84"/>
      <c r="I15" s="85"/>
      <c r="J15" s="86"/>
      <c r="K15" s="83">
        <f t="shared" si="2"/>
        <v>0.1527777777777778</v>
      </c>
      <c r="L15" s="109">
        <f t="shared" si="1"/>
        <v>0.5416898148148148</v>
      </c>
      <c r="M15" s="110">
        <v>2</v>
      </c>
      <c r="N15" s="137">
        <v>29.5</v>
      </c>
    </row>
    <row r="16" spans="1:14" ht="15">
      <c r="A16" s="88" t="s">
        <v>62</v>
      </c>
      <c r="B16" s="89" t="s">
        <v>13</v>
      </c>
      <c r="C16" s="90">
        <v>0.4923611111111111</v>
      </c>
      <c r="D16" s="91">
        <v>0.8032291666666667</v>
      </c>
      <c r="E16" s="92">
        <f t="shared" si="0"/>
        <v>0.3108680555555556</v>
      </c>
      <c r="F16" s="93">
        <v>27</v>
      </c>
      <c r="G16" s="94">
        <v>12</v>
      </c>
      <c r="H16" s="93"/>
      <c r="I16" s="94"/>
      <c r="J16" s="95"/>
      <c r="K16" s="92">
        <f>F16*$F$2+G16*$G$2+H16*$H$2+I16*$I$2</f>
        <v>0.7083333333333333</v>
      </c>
      <c r="L16" s="96">
        <f t="shared" si="1"/>
        <v>1.019201388888889</v>
      </c>
      <c r="M16" s="97">
        <v>2</v>
      </c>
      <c r="N16" s="135">
        <v>1</v>
      </c>
    </row>
    <row r="17" spans="1:14" ht="15.75" thickBot="1">
      <c r="A17" s="79" t="s">
        <v>63</v>
      </c>
      <c r="B17" s="80" t="s">
        <v>12</v>
      </c>
      <c r="C17" s="81">
        <v>0.4902777777777778</v>
      </c>
      <c r="D17" s="82">
        <v>0.7772800925925926</v>
      </c>
      <c r="E17" s="83">
        <f t="shared" si="0"/>
        <v>0.28700231481481475</v>
      </c>
      <c r="F17" s="84">
        <v>14</v>
      </c>
      <c r="G17" s="85">
        <v>4</v>
      </c>
      <c r="H17" s="84"/>
      <c r="I17" s="85"/>
      <c r="J17" s="86"/>
      <c r="K17" s="83">
        <f t="shared" si="2"/>
        <v>0.3055555555555555</v>
      </c>
      <c r="L17" s="109">
        <f t="shared" si="1"/>
        <v>0.5925578703703702</v>
      </c>
      <c r="M17" s="110">
        <v>1</v>
      </c>
      <c r="N17" s="137">
        <v>20</v>
      </c>
    </row>
    <row r="18" spans="1:14" ht="15">
      <c r="A18" s="88" t="s">
        <v>64</v>
      </c>
      <c r="B18" s="89" t="s">
        <v>14</v>
      </c>
      <c r="C18" s="90">
        <v>0.49722222222222223</v>
      </c>
      <c r="D18" s="91">
        <v>0.7900694444444444</v>
      </c>
      <c r="E18" s="92">
        <f t="shared" si="0"/>
        <v>0.29284722222222215</v>
      </c>
      <c r="F18" s="93">
        <v>20</v>
      </c>
      <c r="G18" s="94">
        <v>10</v>
      </c>
      <c r="H18" s="93">
        <v>2</v>
      </c>
      <c r="I18" s="94"/>
      <c r="J18" s="95"/>
      <c r="K18" s="92">
        <f t="shared" si="2"/>
        <v>0.638888888888889</v>
      </c>
      <c r="L18" s="96">
        <f t="shared" si="1"/>
        <v>0.9317361111111111</v>
      </c>
      <c r="M18" s="97">
        <v>4</v>
      </c>
      <c r="N18" s="135">
        <v>39.8</v>
      </c>
    </row>
    <row r="19" spans="1:14" ht="15">
      <c r="A19" s="99" t="s">
        <v>65</v>
      </c>
      <c r="B19" s="100" t="s">
        <v>66</v>
      </c>
      <c r="C19" s="101">
        <v>0.49374999999999997</v>
      </c>
      <c r="D19" s="37">
        <v>0.9423611111111111</v>
      </c>
      <c r="E19" s="35">
        <f t="shared" si="0"/>
        <v>0.4486111111111111</v>
      </c>
      <c r="F19" s="38"/>
      <c r="G19" s="39"/>
      <c r="H19" s="38"/>
      <c r="I19" s="39"/>
      <c r="J19" s="36"/>
      <c r="K19" s="35">
        <f t="shared" si="2"/>
        <v>0</v>
      </c>
      <c r="L19" s="40">
        <f t="shared" si="1"/>
        <v>0.4486111111111111</v>
      </c>
      <c r="M19" s="41"/>
      <c r="N19" s="138">
        <v>1</v>
      </c>
    </row>
    <row r="20" spans="1:14" ht="15">
      <c r="A20" s="88" t="s">
        <v>67</v>
      </c>
      <c r="B20" s="69" t="s">
        <v>30</v>
      </c>
      <c r="C20" s="70">
        <v>0.49513888888888885</v>
      </c>
      <c r="D20" s="71">
        <v>0.5402777777777777</v>
      </c>
      <c r="E20" s="72">
        <f t="shared" si="0"/>
        <v>0.045138888888888895</v>
      </c>
      <c r="F20" s="73">
        <v>28</v>
      </c>
      <c r="G20" s="74">
        <v>12</v>
      </c>
      <c r="H20" s="73">
        <v>2</v>
      </c>
      <c r="I20" s="74">
        <v>1</v>
      </c>
      <c r="J20" s="75"/>
      <c r="K20" s="72">
        <f t="shared" si="2"/>
        <v>0.9305555555555555</v>
      </c>
      <c r="L20" s="78">
        <f t="shared" si="1"/>
        <v>0.9756944444444444</v>
      </c>
      <c r="M20" s="77">
        <v>5</v>
      </c>
      <c r="N20" s="136">
        <v>25.6</v>
      </c>
    </row>
    <row r="21" spans="1:14" ht="15">
      <c r="A21" s="68" t="s">
        <v>44</v>
      </c>
      <c r="B21" s="89" t="s">
        <v>6</v>
      </c>
      <c r="C21" s="70">
        <v>0.49652777777777773</v>
      </c>
      <c r="D21" s="91">
        <v>0.9060763888888889</v>
      </c>
      <c r="E21" s="92">
        <f t="shared" si="0"/>
        <v>0.4095486111111111</v>
      </c>
      <c r="F21" s="93"/>
      <c r="G21" s="94"/>
      <c r="H21" s="93">
        <v>1</v>
      </c>
      <c r="I21" s="94">
        <v>1</v>
      </c>
      <c r="J21" s="95"/>
      <c r="K21" s="72">
        <f t="shared" si="2"/>
        <v>0.16666666666666666</v>
      </c>
      <c r="L21" s="78">
        <f t="shared" si="1"/>
        <v>0.5762152777777778</v>
      </c>
      <c r="M21" s="97">
        <v>2</v>
      </c>
      <c r="N21" s="135">
        <v>75.1</v>
      </c>
    </row>
    <row r="22" spans="1:14" ht="15">
      <c r="A22" s="68" t="s">
        <v>41</v>
      </c>
      <c r="B22" s="69" t="s">
        <v>5</v>
      </c>
      <c r="C22" s="98">
        <v>0.49444444444444446</v>
      </c>
      <c r="D22" s="71">
        <v>0.8013194444444444</v>
      </c>
      <c r="E22" s="72">
        <f t="shared" si="0"/>
        <v>0.3068749999999999</v>
      </c>
      <c r="F22" s="73"/>
      <c r="G22" s="74"/>
      <c r="H22" s="73"/>
      <c r="I22" s="74"/>
      <c r="J22" s="75"/>
      <c r="K22" s="72">
        <f t="shared" si="2"/>
        <v>0</v>
      </c>
      <c r="L22" s="78">
        <f t="shared" si="1"/>
        <v>0.3068749999999999</v>
      </c>
      <c r="M22" s="77">
        <v>1</v>
      </c>
      <c r="N22" s="136">
        <v>100</v>
      </c>
    </row>
    <row r="23" spans="1:14" ht="15">
      <c r="A23" s="88" t="s">
        <v>43</v>
      </c>
      <c r="B23" s="89" t="s">
        <v>7</v>
      </c>
      <c r="C23" s="90">
        <v>0.4979166666666666</v>
      </c>
      <c r="D23" s="91">
        <v>0.5891898148148148</v>
      </c>
      <c r="E23" s="92">
        <f aca="true" t="shared" si="3" ref="E23:E28">D23-C23</f>
        <v>0.09127314814814819</v>
      </c>
      <c r="F23" s="93">
        <v>30</v>
      </c>
      <c r="G23" s="94">
        <v>13</v>
      </c>
      <c r="H23" s="93">
        <v>2</v>
      </c>
      <c r="I23" s="94">
        <v>1</v>
      </c>
      <c r="J23" s="95"/>
      <c r="K23" s="92">
        <f t="shared" si="2"/>
        <v>0.986111111111111</v>
      </c>
      <c r="L23" s="96">
        <f t="shared" si="1"/>
        <v>1.0773842592592593</v>
      </c>
      <c r="M23" s="97">
        <v>6</v>
      </c>
      <c r="N23" s="135">
        <v>12.8</v>
      </c>
    </row>
    <row r="24" spans="1:14" ht="15.75" thickBot="1">
      <c r="A24" s="79" t="s">
        <v>68</v>
      </c>
      <c r="B24" s="80" t="s">
        <v>31</v>
      </c>
      <c r="C24" s="81">
        <v>0.49583333333333335</v>
      </c>
      <c r="D24" s="82">
        <v>0.7032986111111111</v>
      </c>
      <c r="E24" s="83">
        <f t="shared" si="3"/>
        <v>0.2074652777777778</v>
      </c>
      <c r="F24" s="84">
        <v>14</v>
      </c>
      <c r="G24" s="85">
        <v>6</v>
      </c>
      <c r="H24" s="84">
        <v>1</v>
      </c>
      <c r="I24" s="85">
        <v>1</v>
      </c>
      <c r="J24" s="86"/>
      <c r="K24" s="83">
        <f t="shared" si="2"/>
        <v>0.5277777777777777</v>
      </c>
      <c r="L24" s="109">
        <f t="shared" si="1"/>
        <v>0.7352430555555555</v>
      </c>
      <c r="M24" s="110">
        <v>3</v>
      </c>
      <c r="N24" s="137">
        <v>56</v>
      </c>
    </row>
    <row r="25" spans="1:14" ht="15">
      <c r="A25" s="103" t="s">
        <v>40</v>
      </c>
      <c r="B25" s="104" t="s">
        <v>69</v>
      </c>
      <c r="C25" s="105">
        <v>0.4986111111111111</v>
      </c>
      <c r="D25" s="42"/>
      <c r="E25" s="43">
        <f t="shared" si="3"/>
        <v>-0.4986111111111111</v>
      </c>
      <c r="F25" s="44"/>
      <c r="G25" s="45"/>
      <c r="H25" s="44"/>
      <c r="I25" s="45"/>
      <c r="J25" s="46"/>
      <c r="K25" s="43">
        <f t="shared" si="2"/>
        <v>0</v>
      </c>
      <c r="L25" s="47">
        <f t="shared" si="1"/>
        <v>-0.4986111111111111</v>
      </c>
      <c r="M25" s="48"/>
      <c r="N25" s="139">
        <v>1</v>
      </c>
    </row>
    <row r="26" spans="1:14" ht="15">
      <c r="A26" s="88" t="s">
        <v>70</v>
      </c>
      <c r="B26" s="69" t="s">
        <v>33</v>
      </c>
      <c r="C26" s="70">
        <v>0.5013888888888889</v>
      </c>
      <c r="D26" s="71">
        <v>0.8636111111111111</v>
      </c>
      <c r="E26" s="72">
        <f t="shared" si="3"/>
        <v>0.3622222222222222</v>
      </c>
      <c r="F26" s="73">
        <v>10</v>
      </c>
      <c r="G26" s="74">
        <v>4</v>
      </c>
      <c r="H26" s="73"/>
      <c r="I26" s="74"/>
      <c r="J26" s="75"/>
      <c r="K26" s="72">
        <f t="shared" si="2"/>
        <v>0.25</v>
      </c>
      <c r="L26" s="78">
        <f t="shared" si="1"/>
        <v>0.6122222222222222</v>
      </c>
      <c r="M26" s="77">
        <v>3</v>
      </c>
      <c r="N26" s="136">
        <v>50</v>
      </c>
    </row>
    <row r="27" spans="1:14" ht="15">
      <c r="A27" s="88" t="s">
        <v>71</v>
      </c>
      <c r="B27" s="69" t="s">
        <v>8</v>
      </c>
      <c r="C27" s="70">
        <v>0.4993055555555555</v>
      </c>
      <c r="D27" s="71">
        <v>0.813287037037037</v>
      </c>
      <c r="E27" s="72">
        <f t="shared" si="3"/>
        <v>0.3139814814814815</v>
      </c>
      <c r="F27" s="73">
        <v>2</v>
      </c>
      <c r="G27" s="74">
        <v>1</v>
      </c>
      <c r="H27" s="73">
        <v>1</v>
      </c>
      <c r="I27" s="74"/>
      <c r="J27" s="75"/>
      <c r="K27" s="72">
        <f t="shared" si="2"/>
        <v>0.09722222222222221</v>
      </c>
      <c r="L27" s="78">
        <f t="shared" si="1"/>
        <v>0.4112037037037037</v>
      </c>
      <c r="M27" s="77">
        <v>1</v>
      </c>
      <c r="N27" s="136">
        <v>100</v>
      </c>
    </row>
    <row r="28" spans="1:14" ht="15">
      <c r="A28" s="68" t="s">
        <v>72</v>
      </c>
      <c r="B28" s="89" t="s">
        <v>34</v>
      </c>
      <c r="C28" s="70">
        <v>0.5020833333333333</v>
      </c>
      <c r="D28" s="91">
        <v>0.813888888888889</v>
      </c>
      <c r="E28" s="92">
        <f t="shared" si="3"/>
        <v>0.31180555555555567</v>
      </c>
      <c r="F28" s="93">
        <v>3</v>
      </c>
      <c r="G28" s="94">
        <v>1</v>
      </c>
      <c r="H28" s="93">
        <v>1</v>
      </c>
      <c r="I28" s="94"/>
      <c r="J28" s="95"/>
      <c r="K28" s="72">
        <f t="shared" si="2"/>
        <v>0.1111111111111111</v>
      </c>
      <c r="L28" s="78">
        <f t="shared" si="1"/>
        <v>0.4229166666666668</v>
      </c>
      <c r="M28" s="97">
        <v>2</v>
      </c>
      <c r="N28" s="135">
        <v>71.7</v>
      </c>
    </row>
    <row r="29" spans="1:14" ht="15">
      <c r="A29" s="68" t="s">
        <v>42</v>
      </c>
      <c r="B29" s="69" t="s">
        <v>15</v>
      </c>
      <c r="C29" s="98">
        <v>0.5006944444444444</v>
      </c>
      <c r="D29" s="71">
        <v>0.7926851851851852</v>
      </c>
      <c r="E29" s="72">
        <f>D29-C29</f>
        <v>0.2919907407407407</v>
      </c>
      <c r="F29" s="73">
        <v>24</v>
      </c>
      <c r="G29" s="74">
        <v>7</v>
      </c>
      <c r="H29" s="73">
        <v>1</v>
      </c>
      <c r="I29" s="74">
        <v>1</v>
      </c>
      <c r="J29" s="75"/>
      <c r="K29" s="72">
        <f t="shared" si="2"/>
        <v>0.6944444444444443</v>
      </c>
      <c r="L29" s="72">
        <f t="shared" si="1"/>
        <v>0.986435185185185</v>
      </c>
      <c r="M29" s="77">
        <v>4</v>
      </c>
      <c r="N29" s="136">
        <v>31.7</v>
      </c>
    </row>
    <row r="30" spans="1:14" ht="15.75" thickBot="1">
      <c r="A30" s="79" t="s">
        <v>73</v>
      </c>
      <c r="B30" s="80" t="s">
        <v>32</v>
      </c>
      <c r="C30" s="81">
        <v>0.5</v>
      </c>
      <c r="D30" s="82">
        <v>0.7168287037037038</v>
      </c>
      <c r="E30" s="83">
        <f>D30-C30</f>
        <v>0.21682870370370377</v>
      </c>
      <c r="F30" s="84">
        <v>31</v>
      </c>
      <c r="G30" s="85">
        <v>11</v>
      </c>
      <c r="H30" s="84">
        <v>2</v>
      </c>
      <c r="I30" s="85">
        <v>1</v>
      </c>
      <c r="J30" s="86"/>
      <c r="K30" s="83">
        <f t="shared" si="2"/>
        <v>0.9444444444444444</v>
      </c>
      <c r="L30" s="109">
        <f t="shared" si="1"/>
        <v>1.1612731481481482</v>
      </c>
      <c r="M30" s="110">
        <v>5</v>
      </c>
      <c r="N30" s="137">
        <v>15.6</v>
      </c>
    </row>
    <row r="31" spans="13:14" ht="15">
      <c r="M31" s="49"/>
      <c r="N31" s="140"/>
    </row>
    <row r="32" ht="15">
      <c r="M32" s="49"/>
    </row>
    <row r="33" ht="15">
      <c r="M33" s="49"/>
    </row>
    <row r="34" ht="15">
      <c r="M34" s="49"/>
    </row>
    <row r="35" ht="15">
      <c r="M35" s="49"/>
    </row>
    <row r="36" ht="15">
      <c r="M36" s="49"/>
    </row>
    <row r="37" ht="15">
      <c r="M37" s="49"/>
    </row>
    <row r="38" ht="15">
      <c r="M38" s="49"/>
    </row>
  </sheetData>
  <sheetProtection/>
  <mergeCells count="1">
    <mergeCell ref="F1:J1"/>
  </mergeCells>
  <printOptions/>
  <pageMargins left="0.47" right="0.2" top="0.2" bottom="0.28" header="0.21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26.28125" style="49" customWidth="1"/>
    <col min="2" max="2" width="12.28125" style="49" customWidth="1"/>
    <col min="3" max="5" width="9.00390625" style="49" customWidth="1"/>
    <col min="6" max="10" width="7.28125" style="49" customWidth="1"/>
    <col min="11" max="12" width="9.00390625" style="49" customWidth="1"/>
    <col min="13" max="13" width="8.140625" style="52" customWidth="1"/>
    <col min="14" max="16384" width="9.140625" style="49" customWidth="1"/>
  </cols>
  <sheetData>
    <row r="1" spans="4:17" ht="16.5" thickBot="1">
      <c r="D1" s="50">
        <v>0.0006944444444444445</v>
      </c>
      <c r="E1" s="50">
        <v>0.20833333333333334</v>
      </c>
      <c r="F1" s="206" t="s">
        <v>19</v>
      </c>
      <c r="G1" s="207"/>
      <c r="H1" s="207"/>
      <c r="I1" s="207"/>
      <c r="J1" s="208"/>
      <c r="K1" s="51"/>
      <c r="L1" s="51"/>
      <c r="O1" s="113"/>
      <c r="Q1" s="163" t="s">
        <v>77</v>
      </c>
    </row>
    <row r="2" spans="1:15" s="52" customFormat="1" ht="16.5" thickBot="1">
      <c r="A2" s="111" t="s">
        <v>10</v>
      </c>
      <c r="B2" s="54" t="s">
        <v>4</v>
      </c>
      <c r="C2" s="55" t="s">
        <v>0</v>
      </c>
      <c r="D2" s="56" t="s">
        <v>1</v>
      </c>
      <c r="E2" s="57" t="s">
        <v>2</v>
      </c>
      <c r="F2" s="58">
        <v>0.013888888888888888</v>
      </c>
      <c r="G2" s="59">
        <v>0.027777777777777776</v>
      </c>
      <c r="H2" s="58">
        <v>0.041666666666666664</v>
      </c>
      <c r="I2" s="59">
        <v>0.125</v>
      </c>
      <c r="J2" s="57" t="s">
        <v>16</v>
      </c>
      <c r="K2" s="57" t="s">
        <v>17</v>
      </c>
      <c r="L2" s="111" t="s">
        <v>18</v>
      </c>
      <c r="M2" s="111" t="s">
        <v>9</v>
      </c>
      <c r="N2" s="57" t="s">
        <v>11</v>
      </c>
      <c r="O2" s="113"/>
    </row>
    <row r="3" spans="1:16" s="52" customFormat="1" ht="15.75">
      <c r="A3" s="60" t="s">
        <v>46</v>
      </c>
      <c r="B3" s="61" t="s">
        <v>36</v>
      </c>
      <c r="C3" s="62">
        <v>0.47222222222222227</v>
      </c>
      <c r="D3" s="63">
        <v>0.5672916666666666</v>
      </c>
      <c r="E3" s="64">
        <f>D3-C3</f>
        <v>0.09506944444444437</v>
      </c>
      <c r="F3" s="65"/>
      <c r="G3" s="66"/>
      <c r="H3" s="65"/>
      <c r="I3" s="66"/>
      <c r="J3" s="106"/>
      <c r="K3" s="64">
        <f>F3*$F$2+G3*$G$2+H3*$H$2+I3*$I$2</f>
        <v>0</v>
      </c>
      <c r="L3" s="107">
        <f aca="true" t="shared" si="0" ref="L3:L30">E3+K3</f>
        <v>0.09506944444444437</v>
      </c>
      <c r="M3" s="108">
        <v>2</v>
      </c>
      <c r="N3" s="67">
        <v>75.1</v>
      </c>
      <c r="O3" s="113">
        <v>27</v>
      </c>
      <c r="P3" s="112">
        <f>O3-F3-G3-H3-I3-J3</f>
        <v>27</v>
      </c>
    </row>
    <row r="4" spans="1:16" s="52" customFormat="1" ht="15.75">
      <c r="A4" s="68" t="s">
        <v>47</v>
      </c>
      <c r="B4" s="69" t="s">
        <v>38</v>
      </c>
      <c r="C4" s="70">
        <v>0.4756944444444444</v>
      </c>
      <c r="D4" s="71">
        <v>0.555162037037037</v>
      </c>
      <c r="E4" s="72">
        <f aca="true" t="shared" si="1" ref="E4:E30">D4-C4</f>
        <v>0.07946759259259262</v>
      </c>
      <c r="F4" s="73">
        <v>1</v>
      </c>
      <c r="G4" s="74"/>
      <c r="H4" s="73"/>
      <c r="I4" s="74"/>
      <c r="J4" s="75"/>
      <c r="K4" s="72">
        <f>F4*$F$2+G4*$G$2+H4*$H$2+I4*$I$2</f>
        <v>0.013888888888888888</v>
      </c>
      <c r="L4" s="78">
        <f t="shared" si="0"/>
        <v>0.09335648148148151</v>
      </c>
      <c r="M4" s="77">
        <v>1</v>
      </c>
      <c r="N4" s="76">
        <v>100</v>
      </c>
      <c r="O4" s="113">
        <v>27</v>
      </c>
      <c r="P4" s="112">
        <f aca="true" t="shared" si="2" ref="P4:P30">O4-F4-G4-H4-I4-J4</f>
        <v>26</v>
      </c>
    </row>
    <row r="5" spans="1:16" ht="15.75">
      <c r="A5" s="68" t="s">
        <v>48</v>
      </c>
      <c r="B5" s="69" t="s">
        <v>37</v>
      </c>
      <c r="C5" s="70">
        <v>0.47361111111111115</v>
      </c>
      <c r="D5" s="71">
        <v>0.5782175925925926</v>
      </c>
      <c r="E5" s="72">
        <f t="shared" si="1"/>
        <v>0.1046064814814815</v>
      </c>
      <c r="F5" s="73"/>
      <c r="G5" s="74"/>
      <c r="H5" s="73"/>
      <c r="I5" s="74"/>
      <c r="J5" s="75"/>
      <c r="K5" s="72">
        <f aca="true" t="shared" si="3" ref="K5:K30">F5*$F$2+G5*$G$2+H5*$H$2+I5*$I$2</f>
        <v>0</v>
      </c>
      <c r="L5" s="78">
        <f t="shared" si="0"/>
        <v>0.1046064814814815</v>
      </c>
      <c r="M5" s="77">
        <v>3</v>
      </c>
      <c r="N5" s="76">
        <v>56</v>
      </c>
      <c r="O5" s="113">
        <v>27</v>
      </c>
      <c r="P5" s="112">
        <f t="shared" si="2"/>
        <v>27</v>
      </c>
    </row>
    <row r="6" spans="1:16" ht="15.75">
      <c r="A6" s="68" t="s">
        <v>49</v>
      </c>
      <c r="B6" s="69" t="s">
        <v>50</v>
      </c>
      <c r="C6" s="70">
        <v>0.47430555555555554</v>
      </c>
      <c r="D6" s="71">
        <v>0.5801504629629629</v>
      </c>
      <c r="E6" s="72">
        <f t="shared" si="1"/>
        <v>0.10584490740740737</v>
      </c>
      <c r="F6" s="73">
        <v>1</v>
      </c>
      <c r="G6" s="74"/>
      <c r="H6" s="73"/>
      <c r="I6" s="74"/>
      <c r="J6" s="75"/>
      <c r="K6" s="72">
        <f t="shared" si="3"/>
        <v>0.013888888888888888</v>
      </c>
      <c r="L6" s="78">
        <f t="shared" si="0"/>
        <v>0.11973379629629627</v>
      </c>
      <c r="M6" s="77">
        <v>5</v>
      </c>
      <c r="N6" s="76">
        <v>25.6</v>
      </c>
      <c r="O6" s="113">
        <v>27</v>
      </c>
      <c r="P6" s="112">
        <f t="shared" si="2"/>
        <v>26</v>
      </c>
    </row>
    <row r="7" spans="1:16" ht="15.75">
      <c r="A7" s="68" t="s">
        <v>51</v>
      </c>
      <c r="B7" s="69" t="s">
        <v>25</v>
      </c>
      <c r="C7" s="70"/>
      <c r="D7" s="71"/>
      <c r="E7" s="72"/>
      <c r="F7" s="73"/>
      <c r="G7" s="74"/>
      <c r="H7" s="73"/>
      <c r="I7" s="74"/>
      <c r="J7" s="75"/>
      <c r="K7" s="72"/>
      <c r="L7" s="78"/>
      <c r="M7" s="77"/>
      <c r="N7" s="76">
        <v>0</v>
      </c>
      <c r="O7" s="113">
        <v>27</v>
      </c>
      <c r="P7" s="112">
        <f t="shared" si="2"/>
        <v>27</v>
      </c>
    </row>
    <row r="8" spans="1:16" ht="15.75">
      <c r="A8" s="99" t="s">
        <v>52</v>
      </c>
      <c r="B8" s="100" t="s">
        <v>53</v>
      </c>
      <c r="C8" s="101">
        <v>0.47152777777777777</v>
      </c>
      <c r="D8" s="37">
        <v>0.6292129629629629</v>
      </c>
      <c r="E8" s="35">
        <f t="shared" si="1"/>
        <v>0.15768518518518515</v>
      </c>
      <c r="F8" s="38"/>
      <c r="G8" s="39"/>
      <c r="H8" s="38"/>
      <c r="I8" s="39"/>
      <c r="J8" s="36"/>
      <c r="K8" s="35">
        <f t="shared" si="3"/>
        <v>0</v>
      </c>
      <c r="L8" s="40">
        <f t="shared" si="0"/>
        <v>0.15768518518518515</v>
      </c>
      <c r="M8" s="68" t="s">
        <v>76</v>
      </c>
      <c r="N8" s="76">
        <v>1</v>
      </c>
      <c r="O8" s="113">
        <v>27</v>
      </c>
      <c r="P8" s="112">
        <f t="shared" si="2"/>
        <v>27</v>
      </c>
    </row>
    <row r="9" spans="1:16" ht="16.5" thickBot="1">
      <c r="A9" s="79" t="s">
        <v>54</v>
      </c>
      <c r="B9" s="80" t="s">
        <v>35</v>
      </c>
      <c r="C9" s="81">
        <v>0.47500000000000003</v>
      </c>
      <c r="D9" s="82">
        <v>0.5817592592592592</v>
      </c>
      <c r="E9" s="83">
        <f t="shared" si="1"/>
        <v>0.10675925925925916</v>
      </c>
      <c r="F9" s="84"/>
      <c r="G9" s="85"/>
      <c r="H9" s="84"/>
      <c r="I9" s="85"/>
      <c r="J9" s="86"/>
      <c r="K9" s="83">
        <f t="shared" si="3"/>
        <v>0</v>
      </c>
      <c r="L9" s="109">
        <f t="shared" si="0"/>
        <v>0.10675925925925916</v>
      </c>
      <c r="M9" s="110">
        <v>4</v>
      </c>
      <c r="N9" s="87">
        <v>39.8</v>
      </c>
      <c r="O9" s="113">
        <v>27</v>
      </c>
      <c r="P9" s="112">
        <f t="shared" si="2"/>
        <v>27</v>
      </c>
    </row>
    <row r="10" spans="1:16" ht="15.75">
      <c r="A10" s="103" t="s">
        <v>55</v>
      </c>
      <c r="B10" s="104" t="s">
        <v>56</v>
      </c>
      <c r="C10" s="105">
        <v>0.4770833333333333</v>
      </c>
      <c r="D10" s="42">
        <v>0.691585648148148</v>
      </c>
      <c r="E10" s="43">
        <f t="shared" si="1"/>
        <v>0.21450231481481474</v>
      </c>
      <c r="F10" s="44">
        <v>5</v>
      </c>
      <c r="G10" s="45">
        <v>2</v>
      </c>
      <c r="H10" s="44"/>
      <c r="I10" s="45"/>
      <c r="J10" s="46"/>
      <c r="K10" s="43">
        <f t="shared" si="3"/>
        <v>0.125</v>
      </c>
      <c r="L10" s="47">
        <f t="shared" si="0"/>
        <v>0.33950231481481474</v>
      </c>
      <c r="M10" s="97" t="s">
        <v>74</v>
      </c>
      <c r="N10" s="67">
        <v>1</v>
      </c>
      <c r="O10" s="113">
        <v>23</v>
      </c>
      <c r="P10" s="112">
        <f t="shared" si="2"/>
        <v>16</v>
      </c>
    </row>
    <row r="11" spans="1:16" ht="16.5" thickBot="1">
      <c r="A11" s="126" t="s">
        <v>58</v>
      </c>
      <c r="B11" s="127" t="s">
        <v>57</v>
      </c>
      <c r="C11" s="128">
        <v>0.4763888888888889</v>
      </c>
      <c r="D11" s="129">
        <v>0.5128472222222222</v>
      </c>
      <c r="E11" s="130">
        <f t="shared" si="1"/>
        <v>0.036458333333333315</v>
      </c>
      <c r="F11" s="131">
        <v>17</v>
      </c>
      <c r="G11" s="132">
        <v>5</v>
      </c>
      <c r="H11" s="131"/>
      <c r="I11" s="132"/>
      <c r="J11" s="125">
        <v>1</v>
      </c>
      <c r="K11" s="130">
        <f t="shared" si="3"/>
        <v>0.375</v>
      </c>
      <c r="L11" s="133">
        <f t="shared" si="0"/>
        <v>0.4114583333333333</v>
      </c>
      <c r="M11" s="110" t="s">
        <v>75</v>
      </c>
      <c r="N11" s="87">
        <v>1</v>
      </c>
      <c r="O11" s="113">
        <v>23</v>
      </c>
      <c r="P11" s="112">
        <f t="shared" si="2"/>
        <v>0</v>
      </c>
    </row>
    <row r="12" spans="1:16" ht="15.75">
      <c r="A12" s="88" t="s">
        <v>59</v>
      </c>
      <c r="B12" s="89" t="s">
        <v>26</v>
      </c>
      <c r="C12" s="90">
        <v>0.4583333333333333</v>
      </c>
      <c r="D12" s="91">
        <v>0.6616782407407408</v>
      </c>
      <c r="E12" s="92">
        <f t="shared" si="1"/>
        <v>0.20334490740740746</v>
      </c>
      <c r="F12" s="93">
        <v>9</v>
      </c>
      <c r="G12" s="94">
        <v>4</v>
      </c>
      <c r="H12" s="93"/>
      <c r="I12" s="94"/>
      <c r="J12" s="95"/>
      <c r="K12" s="92">
        <f t="shared" si="3"/>
        <v>0.2361111111111111</v>
      </c>
      <c r="L12" s="96">
        <f t="shared" si="0"/>
        <v>0.43945601851851857</v>
      </c>
      <c r="M12" s="97">
        <v>3</v>
      </c>
      <c r="N12" s="67">
        <v>13.8</v>
      </c>
      <c r="O12" s="113">
        <v>22</v>
      </c>
      <c r="P12" s="112">
        <f t="shared" si="2"/>
        <v>9</v>
      </c>
    </row>
    <row r="13" spans="1:16" ht="15.75">
      <c r="A13" s="68" t="s">
        <v>60</v>
      </c>
      <c r="B13" s="69" t="s">
        <v>27</v>
      </c>
      <c r="C13" s="70">
        <v>0.4604166666666667</v>
      </c>
      <c r="D13" s="71">
        <v>0.6367824074074074</v>
      </c>
      <c r="E13" s="72">
        <f t="shared" si="1"/>
        <v>0.17636574074074074</v>
      </c>
      <c r="F13" s="73">
        <v>4</v>
      </c>
      <c r="G13" s="74">
        <v>2</v>
      </c>
      <c r="H13" s="73"/>
      <c r="I13" s="74"/>
      <c r="J13" s="75"/>
      <c r="K13" s="72">
        <f t="shared" si="3"/>
        <v>0.1111111111111111</v>
      </c>
      <c r="L13" s="72">
        <f t="shared" si="0"/>
        <v>0.28747685185185184</v>
      </c>
      <c r="M13" s="77">
        <v>1</v>
      </c>
      <c r="N13" s="76">
        <v>50</v>
      </c>
      <c r="O13" s="113">
        <v>22</v>
      </c>
      <c r="P13" s="112">
        <f t="shared" si="2"/>
        <v>16</v>
      </c>
    </row>
    <row r="14" spans="1:16" ht="15.75">
      <c r="A14" s="88" t="s">
        <v>45</v>
      </c>
      <c r="B14" s="89" t="s">
        <v>29</v>
      </c>
      <c r="C14" s="90">
        <v>0.4590277777777778</v>
      </c>
      <c r="D14" s="91">
        <v>0.6537384259259259</v>
      </c>
      <c r="E14" s="92">
        <f t="shared" si="1"/>
        <v>0.1947106481481481</v>
      </c>
      <c r="F14" s="93">
        <v>4</v>
      </c>
      <c r="G14" s="94">
        <v>4</v>
      </c>
      <c r="H14" s="93"/>
      <c r="I14" s="94"/>
      <c r="J14" s="95"/>
      <c r="K14" s="92">
        <f t="shared" si="3"/>
        <v>0.16666666666666666</v>
      </c>
      <c r="L14" s="96">
        <f t="shared" si="0"/>
        <v>0.3613773148148147</v>
      </c>
      <c r="M14" s="97">
        <v>2</v>
      </c>
      <c r="N14" s="67">
        <v>29.5</v>
      </c>
      <c r="O14" s="113">
        <v>22</v>
      </c>
      <c r="P14" s="112">
        <f t="shared" si="2"/>
        <v>14</v>
      </c>
    </row>
    <row r="15" spans="1:16" ht="16.5" thickBot="1">
      <c r="A15" s="126" t="s">
        <v>61</v>
      </c>
      <c r="B15" s="127" t="s">
        <v>28</v>
      </c>
      <c r="C15" s="128">
        <v>0.4597222222222222</v>
      </c>
      <c r="D15" s="129"/>
      <c r="E15" s="130">
        <f t="shared" si="1"/>
        <v>-0.4597222222222222</v>
      </c>
      <c r="F15" s="131"/>
      <c r="G15" s="132"/>
      <c r="H15" s="131"/>
      <c r="I15" s="132"/>
      <c r="J15" s="125"/>
      <c r="K15" s="130">
        <f t="shared" si="3"/>
        <v>0</v>
      </c>
      <c r="L15" s="133">
        <f t="shared" si="0"/>
        <v>-0.4597222222222222</v>
      </c>
      <c r="M15" s="110" t="s">
        <v>74</v>
      </c>
      <c r="N15" s="87">
        <v>1</v>
      </c>
      <c r="O15" s="113">
        <v>22</v>
      </c>
      <c r="P15" s="112">
        <f t="shared" si="2"/>
        <v>22</v>
      </c>
    </row>
    <row r="16" spans="1:16" ht="15.75">
      <c r="A16" s="88" t="s">
        <v>62</v>
      </c>
      <c r="B16" s="89" t="s">
        <v>13</v>
      </c>
      <c r="C16" s="90">
        <v>0.4611111111111111</v>
      </c>
      <c r="D16" s="91">
        <v>0.6276157407407407</v>
      </c>
      <c r="E16" s="92">
        <f t="shared" si="1"/>
        <v>0.16650462962962959</v>
      </c>
      <c r="F16" s="93">
        <v>5</v>
      </c>
      <c r="G16" s="94">
        <v>1</v>
      </c>
      <c r="H16" s="93"/>
      <c r="I16" s="94"/>
      <c r="J16" s="95"/>
      <c r="K16" s="92">
        <f>F16*$F$2+G16*$G$2+H16*$H$2+I16*$I$2</f>
        <v>0.09722222222222222</v>
      </c>
      <c r="L16" s="96">
        <f t="shared" si="0"/>
        <v>0.2637268518518518</v>
      </c>
      <c r="M16" s="97">
        <v>2</v>
      </c>
      <c r="N16" s="67">
        <v>1</v>
      </c>
      <c r="O16" s="113">
        <v>22</v>
      </c>
      <c r="P16" s="112">
        <f t="shared" si="2"/>
        <v>16</v>
      </c>
    </row>
    <row r="17" spans="1:16" ht="16.5" thickBot="1">
      <c r="A17" s="79" t="s">
        <v>63</v>
      </c>
      <c r="B17" s="80" t="s">
        <v>12</v>
      </c>
      <c r="C17" s="81">
        <v>0.4618055555555556</v>
      </c>
      <c r="D17" s="82">
        <v>0.6074768518518519</v>
      </c>
      <c r="E17" s="83">
        <f t="shared" si="1"/>
        <v>0.14567129629629627</v>
      </c>
      <c r="F17" s="84">
        <v>1</v>
      </c>
      <c r="G17" s="85"/>
      <c r="H17" s="84"/>
      <c r="I17" s="85"/>
      <c r="J17" s="86"/>
      <c r="K17" s="83">
        <f t="shared" si="3"/>
        <v>0.013888888888888888</v>
      </c>
      <c r="L17" s="109">
        <f t="shared" si="0"/>
        <v>0.15956018518518517</v>
      </c>
      <c r="M17" s="110">
        <v>1</v>
      </c>
      <c r="N17" s="87">
        <v>20</v>
      </c>
      <c r="O17" s="113">
        <v>22</v>
      </c>
      <c r="P17" s="112">
        <f t="shared" si="2"/>
        <v>21</v>
      </c>
    </row>
    <row r="18" spans="1:16" ht="15.75">
      <c r="A18" s="103" t="s">
        <v>64</v>
      </c>
      <c r="B18" s="104" t="s">
        <v>14</v>
      </c>
      <c r="C18" s="105">
        <v>0.4666666666666666</v>
      </c>
      <c r="D18" s="42"/>
      <c r="E18" s="43">
        <f t="shared" si="1"/>
        <v>-0.4666666666666666</v>
      </c>
      <c r="F18" s="44"/>
      <c r="G18" s="45"/>
      <c r="H18" s="44"/>
      <c r="I18" s="45"/>
      <c r="J18" s="46"/>
      <c r="K18" s="43">
        <f t="shared" si="3"/>
        <v>0</v>
      </c>
      <c r="L18" s="47">
        <f t="shared" si="0"/>
        <v>-0.4666666666666666</v>
      </c>
      <c r="M18" s="97" t="s">
        <v>74</v>
      </c>
      <c r="N18" s="67">
        <v>1</v>
      </c>
      <c r="O18" s="113">
        <v>25</v>
      </c>
      <c r="P18" s="112">
        <f t="shared" si="2"/>
        <v>25</v>
      </c>
    </row>
    <row r="19" spans="1:16" ht="15.75">
      <c r="A19" s="99" t="s">
        <v>65</v>
      </c>
      <c r="B19" s="100" t="s">
        <v>66</v>
      </c>
      <c r="C19" s="101">
        <v>0.46249999999999997</v>
      </c>
      <c r="D19" s="37">
        <v>0.7027546296296295</v>
      </c>
      <c r="E19" s="35">
        <f t="shared" si="1"/>
        <v>0.24025462962962957</v>
      </c>
      <c r="F19" s="38"/>
      <c r="G19" s="39"/>
      <c r="H19" s="38"/>
      <c r="I19" s="39"/>
      <c r="J19" s="36"/>
      <c r="K19" s="35">
        <f t="shared" si="3"/>
        <v>0</v>
      </c>
      <c r="L19" s="40">
        <f t="shared" si="0"/>
        <v>0.24025462962962957</v>
      </c>
      <c r="M19" s="134" t="s">
        <v>74</v>
      </c>
      <c r="N19" s="102">
        <v>1</v>
      </c>
      <c r="O19" s="113">
        <v>25</v>
      </c>
      <c r="P19" s="112">
        <f t="shared" si="2"/>
        <v>25</v>
      </c>
    </row>
    <row r="20" spans="1:16" ht="15.75">
      <c r="A20" s="88" t="s">
        <v>67</v>
      </c>
      <c r="B20" s="69" t="s">
        <v>30</v>
      </c>
      <c r="C20" s="70">
        <v>0.46597222222222223</v>
      </c>
      <c r="D20" s="71">
        <v>0.6552893518518519</v>
      </c>
      <c r="E20" s="72">
        <f t="shared" si="1"/>
        <v>0.18931712962962965</v>
      </c>
      <c r="F20" s="73">
        <v>2</v>
      </c>
      <c r="G20" s="74">
        <v>3</v>
      </c>
      <c r="H20" s="73"/>
      <c r="I20" s="74"/>
      <c r="J20" s="75"/>
      <c r="K20" s="72">
        <f t="shared" si="3"/>
        <v>0.1111111111111111</v>
      </c>
      <c r="L20" s="78">
        <f t="shared" si="0"/>
        <v>0.30042824074074076</v>
      </c>
      <c r="M20" s="77">
        <v>3</v>
      </c>
      <c r="N20" s="76">
        <v>56</v>
      </c>
      <c r="O20" s="113">
        <v>25</v>
      </c>
      <c r="P20" s="112">
        <f t="shared" si="2"/>
        <v>20</v>
      </c>
    </row>
    <row r="21" spans="1:16" ht="15.75">
      <c r="A21" s="68" t="s">
        <v>44</v>
      </c>
      <c r="B21" s="89" t="s">
        <v>6</v>
      </c>
      <c r="C21" s="70">
        <v>0.46527777777777773</v>
      </c>
      <c r="D21" s="91">
        <v>0.6269097222222222</v>
      </c>
      <c r="E21" s="92">
        <f t="shared" si="1"/>
        <v>0.16163194444444445</v>
      </c>
      <c r="F21" s="93">
        <v>1</v>
      </c>
      <c r="G21" s="94">
        <v>1</v>
      </c>
      <c r="H21" s="93"/>
      <c r="I21" s="94"/>
      <c r="J21" s="95"/>
      <c r="K21" s="72">
        <f t="shared" si="3"/>
        <v>0.041666666666666664</v>
      </c>
      <c r="L21" s="78">
        <f t="shared" si="0"/>
        <v>0.2032986111111111</v>
      </c>
      <c r="M21" s="97">
        <v>2</v>
      </c>
      <c r="N21" s="67">
        <v>75.1</v>
      </c>
      <c r="O21" s="113">
        <v>25</v>
      </c>
      <c r="P21" s="112">
        <f t="shared" si="2"/>
        <v>23</v>
      </c>
    </row>
    <row r="22" spans="1:16" ht="15.75">
      <c r="A22" s="68" t="s">
        <v>41</v>
      </c>
      <c r="B22" s="69" t="s">
        <v>5</v>
      </c>
      <c r="C22" s="98">
        <v>0.46319444444444446</v>
      </c>
      <c r="D22" s="71">
        <v>0.6000694444444444</v>
      </c>
      <c r="E22" s="72">
        <f t="shared" si="1"/>
        <v>0.13687499999999997</v>
      </c>
      <c r="F22" s="73"/>
      <c r="G22" s="74"/>
      <c r="H22" s="73"/>
      <c r="I22" s="74"/>
      <c r="J22" s="75"/>
      <c r="K22" s="72">
        <f t="shared" si="3"/>
        <v>0</v>
      </c>
      <c r="L22" s="78">
        <f t="shared" si="0"/>
        <v>0.13687499999999997</v>
      </c>
      <c r="M22" s="77">
        <v>1</v>
      </c>
      <c r="N22" s="76">
        <v>100</v>
      </c>
      <c r="O22" s="113">
        <v>25</v>
      </c>
      <c r="P22" s="112">
        <f t="shared" si="2"/>
        <v>25</v>
      </c>
    </row>
    <row r="23" spans="1:16" ht="15.75">
      <c r="A23" s="88" t="s">
        <v>43</v>
      </c>
      <c r="B23" s="89" t="s">
        <v>7</v>
      </c>
      <c r="C23" s="90">
        <v>0.46458333333333335</v>
      </c>
      <c r="D23" s="91">
        <v>0.6595138888888888</v>
      </c>
      <c r="E23" s="92">
        <f t="shared" si="1"/>
        <v>0.1949305555555555</v>
      </c>
      <c r="F23" s="93">
        <v>9</v>
      </c>
      <c r="G23" s="94">
        <v>6</v>
      </c>
      <c r="H23" s="93"/>
      <c r="I23" s="94"/>
      <c r="J23" s="95"/>
      <c r="K23" s="92">
        <f t="shared" si="3"/>
        <v>0.29166666666666663</v>
      </c>
      <c r="L23" s="96">
        <f t="shared" si="0"/>
        <v>0.4865972222222221</v>
      </c>
      <c r="M23" s="97">
        <v>4</v>
      </c>
      <c r="N23" s="67">
        <v>39.8</v>
      </c>
      <c r="O23" s="113">
        <v>25</v>
      </c>
      <c r="P23" s="112">
        <f t="shared" si="2"/>
        <v>10</v>
      </c>
    </row>
    <row r="24" spans="1:16" ht="16.5" thickBot="1">
      <c r="A24" s="79" t="s">
        <v>68</v>
      </c>
      <c r="B24" s="80" t="s">
        <v>31</v>
      </c>
      <c r="C24" s="81"/>
      <c r="D24" s="82"/>
      <c r="E24" s="83"/>
      <c r="F24" s="84"/>
      <c r="G24" s="85"/>
      <c r="H24" s="84"/>
      <c r="I24" s="85"/>
      <c r="J24" s="86"/>
      <c r="K24" s="83"/>
      <c r="L24" s="109"/>
      <c r="M24" s="110"/>
      <c r="N24" s="87">
        <v>0</v>
      </c>
      <c r="O24" s="113">
        <v>25</v>
      </c>
      <c r="P24" s="112">
        <f t="shared" si="2"/>
        <v>25</v>
      </c>
    </row>
    <row r="25" spans="1:16" ht="15.75">
      <c r="A25" s="114" t="s">
        <v>40</v>
      </c>
      <c r="B25" s="115" t="s">
        <v>69</v>
      </c>
      <c r="C25" s="116">
        <v>0.4673611111111111</v>
      </c>
      <c r="D25" s="117">
        <v>0.6751851851851852</v>
      </c>
      <c r="E25" s="118">
        <f t="shared" si="1"/>
        <v>0.2078240740740741</v>
      </c>
      <c r="F25" s="119">
        <v>15</v>
      </c>
      <c r="G25" s="120">
        <v>8</v>
      </c>
      <c r="H25" s="119"/>
      <c r="I25" s="120"/>
      <c r="J25" s="121"/>
      <c r="K25" s="118">
        <f t="shared" si="3"/>
        <v>0.4305555555555555</v>
      </c>
      <c r="L25" s="122">
        <f t="shared" si="0"/>
        <v>0.6383796296296296</v>
      </c>
      <c r="M25" s="123">
        <v>5</v>
      </c>
      <c r="N25" s="124">
        <v>15.6</v>
      </c>
      <c r="O25" s="113">
        <v>26</v>
      </c>
      <c r="P25" s="112">
        <f t="shared" si="2"/>
        <v>3</v>
      </c>
    </row>
    <row r="26" spans="1:16" ht="15.75">
      <c r="A26" s="88" t="s">
        <v>70</v>
      </c>
      <c r="B26" s="69" t="s">
        <v>33</v>
      </c>
      <c r="C26" s="70">
        <v>0.4708333333333334</v>
      </c>
      <c r="D26" s="71">
        <v>0.6075115740740741</v>
      </c>
      <c r="E26" s="72">
        <f t="shared" si="1"/>
        <v>0.1366782407407407</v>
      </c>
      <c r="F26" s="73"/>
      <c r="G26" s="74">
        <v>1</v>
      </c>
      <c r="H26" s="73"/>
      <c r="I26" s="74"/>
      <c r="J26" s="75"/>
      <c r="K26" s="72">
        <f t="shared" si="3"/>
        <v>0.027777777777777776</v>
      </c>
      <c r="L26" s="78">
        <f t="shared" si="0"/>
        <v>0.1644560185185185</v>
      </c>
      <c r="M26" s="77">
        <v>3</v>
      </c>
      <c r="N26" s="76">
        <v>50</v>
      </c>
      <c r="O26" s="113">
        <v>26</v>
      </c>
      <c r="P26" s="112">
        <f t="shared" si="2"/>
        <v>25</v>
      </c>
    </row>
    <row r="27" spans="1:16" ht="15.75">
      <c r="A27" s="88" t="s">
        <v>71</v>
      </c>
      <c r="B27" s="69" t="s">
        <v>8</v>
      </c>
      <c r="C27" s="70">
        <v>0.46875</v>
      </c>
      <c r="D27" s="71">
        <v>0.5911574074074074</v>
      </c>
      <c r="E27" s="72">
        <f t="shared" si="1"/>
        <v>0.12240740740740741</v>
      </c>
      <c r="F27" s="73"/>
      <c r="G27" s="74">
        <v>1</v>
      </c>
      <c r="H27" s="73"/>
      <c r="I27" s="74"/>
      <c r="J27" s="75"/>
      <c r="K27" s="72">
        <f t="shared" si="3"/>
        <v>0.027777777777777776</v>
      </c>
      <c r="L27" s="78">
        <f t="shared" si="0"/>
        <v>0.1501851851851852</v>
      </c>
      <c r="M27" s="77">
        <v>2</v>
      </c>
      <c r="N27" s="76">
        <v>71.7</v>
      </c>
      <c r="O27" s="113">
        <v>26</v>
      </c>
      <c r="P27" s="112">
        <f t="shared" si="2"/>
        <v>25</v>
      </c>
    </row>
    <row r="28" spans="1:16" ht="15.75">
      <c r="A28" s="68" t="s">
        <v>72</v>
      </c>
      <c r="B28" s="89" t="s">
        <v>34</v>
      </c>
      <c r="C28" s="70">
        <v>0.4680555555555555</v>
      </c>
      <c r="D28" s="91">
        <v>0.6152083333333334</v>
      </c>
      <c r="E28" s="92">
        <f t="shared" si="1"/>
        <v>0.14715277777777785</v>
      </c>
      <c r="F28" s="93"/>
      <c r="G28" s="94">
        <v>1</v>
      </c>
      <c r="H28" s="93"/>
      <c r="I28" s="94"/>
      <c r="J28" s="95"/>
      <c r="K28" s="72">
        <f t="shared" si="3"/>
        <v>0.027777777777777776</v>
      </c>
      <c r="L28" s="78">
        <f t="shared" si="0"/>
        <v>0.17493055555555564</v>
      </c>
      <c r="M28" s="97">
        <v>4</v>
      </c>
      <c r="N28" s="67">
        <v>31.7</v>
      </c>
      <c r="O28" s="113">
        <v>26</v>
      </c>
      <c r="P28" s="112">
        <f t="shared" si="2"/>
        <v>25</v>
      </c>
    </row>
    <row r="29" spans="1:16" ht="15.75">
      <c r="A29" s="68" t="s">
        <v>42</v>
      </c>
      <c r="B29" s="69" t="s">
        <v>15</v>
      </c>
      <c r="C29" s="98">
        <v>0.4701388888888889</v>
      </c>
      <c r="D29" s="71">
        <v>0.5655902777777778</v>
      </c>
      <c r="E29" s="72">
        <f t="shared" si="1"/>
        <v>0.09545138888888893</v>
      </c>
      <c r="F29" s="73"/>
      <c r="G29" s="74"/>
      <c r="H29" s="73"/>
      <c r="I29" s="74"/>
      <c r="J29" s="75"/>
      <c r="K29" s="72">
        <f t="shared" si="3"/>
        <v>0</v>
      </c>
      <c r="L29" s="72">
        <f t="shared" si="0"/>
        <v>0.09545138888888893</v>
      </c>
      <c r="M29" s="77">
        <v>1</v>
      </c>
      <c r="N29" s="76">
        <v>100</v>
      </c>
      <c r="O29" s="113">
        <v>26</v>
      </c>
      <c r="P29" s="112">
        <f t="shared" si="2"/>
        <v>26</v>
      </c>
    </row>
    <row r="30" spans="1:16" ht="16.5" thickBot="1">
      <c r="A30" s="79" t="s">
        <v>73</v>
      </c>
      <c r="B30" s="127" t="s">
        <v>32</v>
      </c>
      <c r="C30" s="128">
        <v>0.4694444444444445</v>
      </c>
      <c r="D30" s="129">
        <v>0.607638888888889</v>
      </c>
      <c r="E30" s="130">
        <f t="shared" si="1"/>
        <v>0.13819444444444445</v>
      </c>
      <c r="F30" s="131">
        <v>17</v>
      </c>
      <c r="G30" s="132">
        <v>8</v>
      </c>
      <c r="H30" s="131"/>
      <c r="I30" s="132"/>
      <c r="J30" s="125">
        <v>1</v>
      </c>
      <c r="K30" s="130">
        <f t="shared" si="3"/>
        <v>0.4583333333333333</v>
      </c>
      <c r="L30" s="133">
        <f t="shared" si="0"/>
        <v>0.5965277777777778</v>
      </c>
      <c r="M30" s="110" t="s">
        <v>75</v>
      </c>
      <c r="N30" s="87">
        <v>1</v>
      </c>
      <c r="O30" s="113">
        <v>26</v>
      </c>
      <c r="P30" s="112">
        <f t="shared" si="2"/>
        <v>0</v>
      </c>
    </row>
    <row r="31" ht="15">
      <c r="M31" s="49"/>
    </row>
    <row r="32" ht="15">
      <c r="M32" s="49"/>
    </row>
    <row r="33" ht="15">
      <c r="M33" s="49"/>
    </row>
    <row r="34" ht="15">
      <c r="M34" s="49"/>
    </row>
    <row r="35" ht="15">
      <c r="M35" s="49"/>
    </row>
    <row r="36" ht="15">
      <c r="M36" s="49"/>
    </row>
    <row r="37" ht="15">
      <c r="M37" s="49"/>
    </row>
    <row r="38" ht="15">
      <c r="M38" s="49"/>
    </row>
  </sheetData>
  <sheetProtection/>
  <mergeCells count="1">
    <mergeCell ref="F1:J1"/>
  </mergeCells>
  <printOptions/>
  <pageMargins left="0.47" right="0.2" top="0.2" bottom="0.28" header="0.21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5">
      <selection activeCell="I25" sqref="I25"/>
    </sheetView>
  </sheetViews>
  <sheetFormatPr defaultColWidth="9.140625" defaultRowHeight="15"/>
  <cols>
    <col min="1" max="1" width="26.8515625" style="166" customWidth="1"/>
    <col min="2" max="2" width="12.8515625" style="166" bestFit="1" customWidth="1"/>
    <col min="3" max="4" width="12.8515625" style="166" customWidth="1"/>
    <col min="5" max="5" width="12.28125" style="166" customWidth="1"/>
    <col min="6" max="7" width="9.57421875" style="166" customWidth="1"/>
    <col min="8" max="8" width="12.140625" style="166" customWidth="1"/>
    <col min="9" max="9" width="8.8515625" style="167" customWidth="1"/>
    <col min="10" max="16384" width="9.140625" style="166" customWidth="1"/>
  </cols>
  <sheetData>
    <row r="1" ht="15.75" thickBot="1"/>
    <row r="2" spans="1:10" s="167" customFormat="1" ht="15.75" thickBot="1">
      <c r="A2" s="168" t="s">
        <v>10</v>
      </c>
      <c r="B2" s="169" t="s">
        <v>4</v>
      </c>
      <c r="C2" s="170" t="s">
        <v>78</v>
      </c>
      <c r="D2" s="170" t="s">
        <v>79</v>
      </c>
      <c r="E2" s="170" t="s">
        <v>39</v>
      </c>
      <c r="F2" s="171" t="s">
        <v>20</v>
      </c>
      <c r="G2" s="172" t="s">
        <v>17</v>
      </c>
      <c r="H2" s="168" t="s">
        <v>18</v>
      </c>
      <c r="I2" s="168" t="s">
        <v>9</v>
      </c>
      <c r="J2" s="170" t="s">
        <v>11</v>
      </c>
    </row>
    <row r="3" spans="1:10" s="167" customFormat="1" ht="15">
      <c r="A3" s="164" t="s">
        <v>46</v>
      </c>
      <c r="B3" s="165" t="s">
        <v>36</v>
      </c>
      <c r="C3" s="197">
        <v>0.5291666666666667</v>
      </c>
      <c r="D3" s="198">
        <v>0.5395833333333333</v>
      </c>
      <c r="E3" s="193">
        <f>D3-C3</f>
        <v>0.01041666666666663</v>
      </c>
      <c r="F3" s="173">
        <v>1</v>
      </c>
      <c r="G3" s="174"/>
      <c r="H3" s="202">
        <f>F3-G3</f>
        <v>1</v>
      </c>
      <c r="I3" s="175">
        <v>5</v>
      </c>
      <c r="J3" s="124">
        <v>25.6</v>
      </c>
    </row>
    <row r="4" spans="1:10" s="167" customFormat="1" ht="15">
      <c r="A4" s="159" t="s">
        <v>47</v>
      </c>
      <c r="B4" s="160" t="s">
        <v>38</v>
      </c>
      <c r="C4" s="198">
        <v>0.5291666666666667</v>
      </c>
      <c r="D4" s="198">
        <v>0.5395833333333333</v>
      </c>
      <c r="E4" s="194">
        <f>D4-C4</f>
        <v>0.01041666666666663</v>
      </c>
      <c r="F4" s="176">
        <v>1</v>
      </c>
      <c r="G4" s="177"/>
      <c r="H4" s="203">
        <f aca="true" t="shared" si="0" ref="H4:H30">F4-G4</f>
        <v>1</v>
      </c>
      <c r="I4" s="178">
        <v>5</v>
      </c>
      <c r="J4" s="179">
        <v>25.6</v>
      </c>
    </row>
    <row r="5" spans="1:10" ht="15">
      <c r="A5" s="159" t="s">
        <v>48</v>
      </c>
      <c r="B5" s="160" t="s">
        <v>37</v>
      </c>
      <c r="C5" s="198">
        <v>0.5291666666666667</v>
      </c>
      <c r="D5" s="198">
        <v>0.5708333333333333</v>
      </c>
      <c r="E5" s="194">
        <f>D5-C5</f>
        <v>0.04166666666666663</v>
      </c>
      <c r="F5" s="176">
        <v>26</v>
      </c>
      <c r="G5" s="177"/>
      <c r="H5" s="203">
        <f t="shared" si="0"/>
        <v>26</v>
      </c>
      <c r="I5" s="178">
        <v>1</v>
      </c>
      <c r="J5" s="179">
        <v>100</v>
      </c>
    </row>
    <row r="6" spans="1:10" ht="15">
      <c r="A6" s="159" t="s">
        <v>49</v>
      </c>
      <c r="B6" s="160" t="s">
        <v>50</v>
      </c>
      <c r="C6" s="118">
        <v>0.5291666666666667</v>
      </c>
      <c r="D6" s="198" t="s">
        <v>80</v>
      </c>
      <c r="E6" s="205">
        <f aca="true" t="shared" si="1" ref="E6:E30">D6-C6</f>
        <v>0.04178240740740735</v>
      </c>
      <c r="F6" s="176">
        <v>26</v>
      </c>
      <c r="G6" s="177">
        <v>1</v>
      </c>
      <c r="H6" s="203">
        <f t="shared" si="0"/>
        <v>25</v>
      </c>
      <c r="I6" s="178">
        <v>2</v>
      </c>
      <c r="J6" s="179">
        <v>75.1</v>
      </c>
    </row>
    <row r="7" spans="1:10" ht="15">
      <c r="A7" s="159" t="s">
        <v>51</v>
      </c>
      <c r="B7" s="160" t="s">
        <v>25</v>
      </c>
      <c r="C7" s="198"/>
      <c r="D7" s="198"/>
      <c r="E7" s="194"/>
      <c r="F7" s="176"/>
      <c r="G7" s="177"/>
      <c r="H7" s="203">
        <f t="shared" si="0"/>
        <v>0</v>
      </c>
      <c r="I7" s="134"/>
      <c r="J7" s="179"/>
    </row>
    <row r="8" spans="1:10" ht="15">
      <c r="A8" s="159" t="s">
        <v>52</v>
      </c>
      <c r="B8" s="160" t="s">
        <v>53</v>
      </c>
      <c r="C8" s="118">
        <v>0.5291666666666667</v>
      </c>
      <c r="D8" s="198">
        <v>0.5708333333333333</v>
      </c>
      <c r="E8" s="194">
        <f>D8-C8</f>
        <v>0.04166666666666663</v>
      </c>
      <c r="F8" s="176">
        <v>12</v>
      </c>
      <c r="G8" s="177"/>
      <c r="H8" s="186">
        <f t="shared" si="0"/>
        <v>12</v>
      </c>
      <c r="I8" s="134">
        <v>3</v>
      </c>
      <c r="J8" s="179">
        <v>56</v>
      </c>
    </row>
    <row r="9" spans="1:10" ht="15.75" thickBot="1">
      <c r="A9" s="161" t="s">
        <v>54</v>
      </c>
      <c r="B9" s="162" t="s">
        <v>35</v>
      </c>
      <c r="C9" s="199">
        <v>0.5291666666666667</v>
      </c>
      <c r="D9" s="199">
        <v>0.5708333333333333</v>
      </c>
      <c r="E9" s="195">
        <f>D9-C9</f>
        <v>0.04166666666666663</v>
      </c>
      <c r="F9" s="182">
        <v>7</v>
      </c>
      <c r="G9" s="183"/>
      <c r="H9" s="201">
        <f t="shared" si="0"/>
        <v>7</v>
      </c>
      <c r="I9" s="184">
        <v>4</v>
      </c>
      <c r="J9" s="185">
        <v>39.8</v>
      </c>
    </row>
    <row r="10" spans="1:10" ht="15">
      <c r="A10" s="114" t="s">
        <v>55</v>
      </c>
      <c r="B10" s="115" t="s">
        <v>56</v>
      </c>
      <c r="C10" s="118">
        <v>0.5291666666666667</v>
      </c>
      <c r="D10" s="118">
        <v>0.5708333333333333</v>
      </c>
      <c r="E10" s="196">
        <f t="shared" si="1"/>
        <v>0.04166666666666663</v>
      </c>
      <c r="F10" s="119">
        <v>2</v>
      </c>
      <c r="G10" s="180"/>
      <c r="H10" s="202">
        <f t="shared" si="0"/>
        <v>2</v>
      </c>
      <c r="I10" s="181">
        <v>1</v>
      </c>
      <c r="J10" s="124">
        <v>20</v>
      </c>
    </row>
    <row r="11" spans="1:10" ht="15.75" thickBot="1">
      <c r="A11" s="161" t="s">
        <v>58</v>
      </c>
      <c r="B11" s="162" t="s">
        <v>57</v>
      </c>
      <c r="C11" s="199">
        <v>0.5291666666666667</v>
      </c>
      <c r="D11" s="199">
        <v>0.5708333333333333</v>
      </c>
      <c r="E11" s="195">
        <f t="shared" si="1"/>
        <v>0.04166666666666663</v>
      </c>
      <c r="F11" s="182">
        <v>1</v>
      </c>
      <c r="G11" s="183"/>
      <c r="H11" s="201">
        <f t="shared" si="0"/>
        <v>1</v>
      </c>
      <c r="I11" s="188" t="s">
        <v>37</v>
      </c>
      <c r="J11" s="185">
        <v>1</v>
      </c>
    </row>
    <row r="12" spans="1:10" ht="15">
      <c r="A12" s="114" t="s">
        <v>59</v>
      </c>
      <c r="B12" s="115" t="s">
        <v>26</v>
      </c>
      <c r="C12" s="118">
        <v>0.4673611111111111</v>
      </c>
      <c r="D12" s="118">
        <v>0.4945138888888889</v>
      </c>
      <c r="E12" s="196">
        <f t="shared" si="1"/>
        <v>0.027152777777777803</v>
      </c>
      <c r="F12" s="119">
        <v>4</v>
      </c>
      <c r="G12" s="180"/>
      <c r="H12" s="202">
        <f t="shared" si="0"/>
        <v>4</v>
      </c>
      <c r="I12" s="181">
        <v>2</v>
      </c>
      <c r="J12" s="124">
        <v>29.5</v>
      </c>
    </row>
    <row r="13" spans="1:10" ht="15">
      <c r="A13" s="159" t="s">
        <v>60</v>
      </c>
      <c r="B13" s="160" t="s">
        <v>27</v>
      </c>
      <c r="C13" s="198">
        <v>0.4673611111111111</v>
      </c>
      <c r="D13" s="198">
        <v>0.5048611111111111</v>
      </c>
      <c r="E13" s="194">
        <f t="shared" si="1"/>
        <v>0.03749999999999998</v>
      </c>
      <c r="F13" s="176">
        <v>2</v>
      </c>
      <c r="G13" s="177"/>
      <c r="H13" s="203">
        <f t="shared" si="0"/>
        <v>2</v>
      </c>
      <c r="I13" s="178">
        <v>3</v>
      </c>
      <c r="J13" s="179">
        <v>13.8</v>
      </c>
    </row>
    <row r="14" spans="1:10" ht="15">
      <c r="A14" s="114" t="s">
        <v>45</v>
      </c>
      <c r="B14" s="115" t="s">
        <v>29</v>
      </c>
      <c r="C14" s="198">
        <v>0.4673611111111111</v>
      </c>
      <c r="D14" s="118">
        <v>0.47606481481481483</v>
      </c>
      <c r="E14" s="194">
        <f t="shared" si="1"/>
        <v>0.008703703703703713</v>
      </c>
      <c r="F14" s="119">
        <v>1</v>
      </c>
      <c r="G14" s="180">
        <v>0.25</v>
      </c>
      <c r="H14" s="203">
        <f t="shared" si="0"/>
        <v>0.75</v>
      </c>
      <c r="I14" s="181">
        <v>4</v>
      </c>
      <c r="J14" s="124">
        <v>1</v>
      </c>
    </row>
    <row r="15" spans="1:10" ht="15.75" thickBot="1">
      <c r="A15" s="161" t="s">
        <v>61</v>
      </c>
      <c r="B15" s="162" t="s">
        <v>28</v>
      </c>
      <c r="C15" s="199">
        <v>0.4673611111111111</v>
      </c>
      <c r="D15" s="199">
        <v>0.5090277777777777</v>
      </c>
      <c r="E15" s="195">
        <f t="shared" si="1"/>
        <v>0.04166666666666663</v>
      </c>
      <c r="F15" s="182">
        <v>5</v>
      </c>
      <c r="G15" s="183"/>
      <c r="H15" s="201">
        <f t="shared" si="0"/>
        <v>5</v>
      </c>
      <c r="I15" s="184">
        <v>1</v>
      </c>
      <c r="J15" s="185">
        <v>50</v>
      </c>
    </row>
    <row r="16" spans="1:10" ht="15">
      <c r="A16" s="114" t="s">
        <v>62</v>
      </c>
      <c r="B16" s="115" t="s">
        <v>13</v>
      </c>
      <c r="C16" s="118">
        <v>0.4673611111111111</v>
      </c>
      <c r="D16" s="118">
        <v>0.5090277777777777</v>
      </c>
      <c r="E16" s="196">
        <f t="shared" si="1"/>
        <v>0.04166666666666663</v>
      </c>
      <c r="F16" s="119"/>
      <c r="G16" s="180"/>
      <c r="H16" s="202">
        <f t="shared" si="0"/>
        <v>0</v>
      </c>
      <c r="I16" s="187"/>
      <c r="J16" s="124">
        <v>1</v>
      </c>
    </row>
    <row r="17" spans="1:10" ht="15.75" thickBot="1">
      <c r="A17" s="161" t="s">
        <v>63</v>
      </c>
      <c r="B17" s="162" t="s">
        <v>12</v>
      </c>
      <c r="C17" s="199">
        <v>0.4673611111111111</v>
      </c>
      <c r="D17" s="199">
        <v>0.5040856481481482</v>
      </c>
      <c r="E17" s="195">
        <f t="shared" si="1"/>
        <v>0.03672453703703704</v>
      </c>
      <c r="F17" s="182">
        <v>11</v>
      </c>
      <c r="G17" s="183"/>
      <c r="H17" s="201">
        <f t="shared" si="0"/>
        <v>11</v>
      </c>
      <c r="I17" s="184">
        <v>1</v>
      </c>
      <c r="J17" s="185">
        <v>20</v>
      </c>
    </row>
    <row r="18" spans="1:10" ht="15">
      <c r="A18" s="114" t="s">
        <v>64</v>
      </c>
      <c r="B18" s="115" t="s">
        <v>14</v>
      </c>
      <c r="C18" s="118">
        <v>0.5833333333333334</v>
      </c>
      <c r="D18" s="118">
        <v>0.625</v>
      </c>
      <c r="E18" s="196">
        <f t="shared" si="1"/>
        <v>0.04166666666666663</v>
      </c>
      <c r="F18" s="119"/>
      <c r="G18" s="180"/>
      <c r="H18" s="202">
        <f t="shared" si="0"/>
        <v>0</v>
      </c>
      <c r="I18" s="181"/>
      <c r="J18" s="124">
        <v>1</v>
      </c>
    </row>
    <row r="19" spans="1:10" ht="15">
      <c r="A19" s="159" t="s">
        <v>65</v>
      </c>
      <c r="B19" s="160" t="s">
        <v>66</v>
      </c>
      <c r="C19" s="118">
        <v>0.5833333333333334</v>
      </c>
      <c r="D19" s="118">
        <v>0.625</v>
      </c>
      <c r="E19" s="194">
        <f t="shared" si="1"/>
        <v>0.04166666666666663</v>
      </c>
      <c r="F19" s="119">
        <v>2</v>
      </c>
      <c r="G19" s="180">
        <v>0.25</v>
      </c>
      <c r="H19" s="203">
        <f t="shared" si="0"/>
        <v>1.75</v>
      </c>
      <c r="I19" s="181">
        <v>3</v>
      </c>
      <c r="J19" s="124">
        <v>56</v>
      </c>
    </row>
    <row r="20" spans="1:10" ht="15">
      <c r="A20" s="114" t="s">
        <v>67</v>
      </c>
      <c r="B20" s="160" t="s">
        <v>30</v>
      </c>
      <c r="C20" s="118">
        <v>0.5833333333333334</v>
      </c>
      <c r="D20" s="198">
        <v>0.6243287037037036</v>
      </c>
      <c r="E20" s="194">
        <f t="shared" si="1"/>
        <v>0.040995370370370265</v>
      </c>
      <c r="F20" s="176">
        <v>3</v>
      </c>
      <c r="G20" s="177">
        <v>0.25</v>
      </c>
      <c r="H20" s="203">
        <f t="shared" si="0"/>
        <v>2.75</v>
      </c>
      <c r="I20" s="178">
        <v>2</v>
      </c>
      <c r="J20" s="179">
        <v>75.1</v>
      </c>
    </row>
    <row r="21" spans="1:10" ht="15">
      <c r="A21" s="159" t="s">
        <v>44</v>
      </c>
      <c r="B21" s="115" t="s">
        <v>6</v>
      </c>
      <c r="C21" s="118">
        <v>0.5833333333333334</v>
      </c>
      <c r="D21" s="118">
        <v>0.625</v>
      </c>
      <c r="E21" s="194">
        <f t="shared" si="1"/>
        <v>0.04166666666666663</v>
      </c>
      <c r="F21" s="119">
        <v>2</v>
      </c>
      <c r="G21" s="180">
        <v>0.25</v>
      </c>
      <c r="H21" s="203">
        <f t="shared" si="0"/>
        <v>1.75</v>
      </c>
      <c r="I21" s="181">
        <v>3</v>
      </c>
      <c r="J21" s="124">
        <v>56</v>
      </c>
    </row>
    <row r="22" spans="1:10" ht="15">
      <c r="A22" s="159" t="s">
        <v>41</v>
      </c>
      <c r="B22" s="160" t="s">
        <v>5</v>
      </c>
      <c r="C22" s="118">
        <v>0.5833333333333334</v>
      </c>
      <c r="D22" s="198">
        <v>0.6208564814814815</v>
      </c>
      <c r="E22" s="194">
        <f t="shared" si="1"/>
        <v>0.03752314814814817</v>
      </c>
      <c r="F22" s="176">
        <v>4</v>
      </c>
      <c r="G22" s="177"/>
      <c r="H22" s="203">
        <f t="shared" si="0"/>
        <v>4</v>
      </c>
      <c r="I22" s="178">
        <v>1</v>
      </c>
      <c r="J22" s="179">
        <v>100</v>
      </c>
    </row>
    <row r="23" spans="1:10" ht="15">
      <c r="A23" s="114" t="s">
        <v>43</v>
      </c>
      <c r="B23" s="115" t="s">
        <v>7</v>
      </c>
      <c r="C23" s="118">
        <v>0.5833333333333334</v>
      </c>
      <c r="D23" s="118">
        <v>0.625</v>
      </c>
      <c r="E23" s="194">
        <f t="shared" si="1"/>
        <v>0.04166666666666663</v>
      </c>
      <c r="F23" s="119"/>
      <c r="G23" s="180"/>
      <c r="H23" s="203">
        <f t="shared" si="0"/>
        <v>0</v>
      </c>
      <c r="I23" s="181"/>
      <c r="J23" s="124">
        <v>1</v>
      </c>
    </row>
    <row r="24" spans="1:10" ht="15.75" thickBot="1">
      <c r="A24" s="161" t="s">
        <v>68</v>
      </c>
      <c r="B24" s="162" t="s">
        <v>31</v>
      </c>
      <c r="C24" s="199"/>
      <c r="D24" s="199"/>
      <c r="E24" s="195"/>
      <c r="F24" s="182"/>
      <c r="G24" s="183"/>
      <c r="H24" s="201"/>
      <c r="I24" s="184"/>
      <c r="J24" s="185"/>
    </row>
    <row r="25" spans="1:10" ht="15">
      <c r="A25" s="114" t="s">
        <v>40</v>
      </c>
      <c r="B25" s="115" t="s">
        <v>69</v>
      </c>
      <c r="C25" s="118">
        <v>0.642361111111111</v>
      </c>
      <c r="D25" s="118">
        <v>0.6834490740740741</v>
      </c>
      <c r="E25" s="196">
        <f t="shared" si="1"/>
        <v>0.04108796296296302</v>
      </c>
      <c r="F25" s="119">
        <v>2</v>
      </c>
      <c r="G25" s="180">
        <v>0.25</v>
      </c>
      <c r="H25" s="202">
        <f t="shared" si="0"/>
        <v>1.75</v>
      </c>
      <c r="I25" s="187" t="s">
        <v>36</v>
      </c>
      <c r="J25" s="124">
        <v>31.7</v>
      </c>
    </row>
    <row r="26" spans="1:10" ht="15">
      <c r="A26" s="114" t="s">
        <v>70</v>
      </c>
      <c r="B26" s="160" t="s">
        <v>33</v>
      </c>
      <c r="C26" s="118">
        <v>0.642361111111111</v>
      </c>
      <c r="D26" s="118">
        <v>0.6833912037037037</v>
      </c>
      <c r="E26" s="194">
        <f t="shared" si="1"/>
        <v>0.041030092592592604</v>
      </c>
      <c r="F26" s="119">
        <v>5</v>
      </c>
      <c r="G26" s="180"/>
      <c r="H26" s="203">
        <f t="shared" si="0"/>
        <v>5</v>
      </c>
      <c r="I26" s="181">
        <v>2</v>
      </c>
      <c r="J26" s="124">
        <v>71.7</v>
      </c>
    </row>
    <row r="27" spans="1:10" ht="15">
      <c r="A27" s="114" t="s">
        <v>71</v>
      </c>
      <c r="B27" s="160" t="s">
        <v>8</v>
      </c>
      <c r="C27" s="118">
        <v>0.642361111111111</v>
      </c>
      <c r="D27" s="118">
        <v>0.6840277777777778</v>
      </c>
      <c r="E27" s="194">
        <f t="shared" si="1"/>
        <v>0.04166666666666674</v>
      </c>
      <c r="F27" s="119">
        <v>2</v>
      </c>
      <c r="G27" s="180"/>
      <c r="H27" s="203">
        <f t="shared" si="0"/>
        <v>2</v>
      </c>
      <c r="I27" s="187" t="s">
        <v>50</v>
      </c>
      <c r="J27" s="124">
        <v>50</v>
      </c>
    </row>
    <row r="28" spans="1:10" ht="15">
      <c r="A28" s="159" t="s">
        <v>72</v>
      </c>
      <c r="B28" s="115" t="s">
        <v>34</v>
      </c>
      <c r="C28" s="118">
        <v>0.642361111111111</v>
      </c>
      <c r="D28" s="118">
        <v>0.6840277777777778</v>
      </c>
      <c r="E28" s="194">
        <f t="shared" si="1"/>
        <v>0.04166666666666674</v>
      </c>
      <c r="F28" s="119"/>
      <c r="G28" s="180"/>
      <c r="H28" s="203">
        <f t="shared" si="0"/>
        <v>0</v>
      </c>
      <c r="I28" s="181" t="s">
        <v>75</v>
      </c>
      <c r="J28" s="124">
        <v>1</v>
      </c>
    </row>
    <row r="29" spans="1:10" ht="15">
      <c r="A29" s="159" t="s">
        <v>42</v>
      </c>
      <c r="B29" s="160" t="s">
        <v>15</v>
      </c>
      <c r="C29" s="118">
        <v>0.642361111111111</v>
      </c>
      <c r="D29" s="198">
        <v>0.6840277777777778</v>
      </c>
      <c r="E29" s="194">
        <f t="shared" si="1"/>
        <v>0.04166666666666674</v>
      </c>
      <c r="F29" s="176">
        <v>7</v>
      </c>
      <c r="G29" s="177"/>
      <c r="H29" s="203">
        <f t="shared" si="0"/>
        <v>7</v>
      </c>
      <c r="I29" s="178">
        <v>1</v>
      </c>
      <c r="J29" s="179">
        <v>100</v>
      </c>
    </row>
    <row r="30" spans="1:10" ht="15.75" thickBot="1">
      <c r="A30" s="161" t="s">
        <v>73</v>
      </c>
      <c r="B30" s="162" t="s">
        <v>32</v>
      </c>
      <c r="C30" s="199">
        <v>0.642361111111111</v>
      </c>
      <c r="D30" s="200">
        <v>0.6645833333333333</v>
      </c>
      <c r="E30" s="195">
        <f t="shared" si="1"/>
        <v>0.022222222222222254</v>
      </c>
      <c r="F30" s="189"/>
      <c r="G30" s="190"/>
      <c r="H30" s="204">
        <f t="shared" si="0"/>
        <v>0</v>
      </c>
      <c r="I30" s="191" t="s">
        <v>75</v>
      </c>
      <c r="J30" s="192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5.421875" style="0" customWidth="1"/>
    <col min="2" max="2" width="12.140625" style="0" customWidth="1"/>
    <col min="3" max="3" width="8.8515625" style="1" customWidth="1"/>
    <col min="5" max="5" width="8.8515625" style="1" customWidth="1"/>
    <col min="7" max="7" width="8.8515625" style="1" customWidth="1"/>
    <col min="11" max="11" width="8.8515625" style="34" customWidth="1"/>
    <col min="12" max="12" width="19.8515625" style="0" customWidth="1"/>
  </cols>
  <sheetData>
    <row r="1" ht="15.75" thickBot="1">
      <c r="A1" t="s">
        <v>81</v>
      </c>
    </row>
    <row r="2" spans="3:10" ht="15.75" thickBot="1">
      <c r="C2" s="209" t="s">
        <v>21</v>
      </c>
      <c r="D2" s="210"/>
      <c r="E2" s="209" t="s">
        <v>22</v>
      </c>
      <c r="F2" s="210"/>
      <c r="G2" s="209" t="s">
        <v>23</v>
      </c>
      <c r="H2" s="210"/>
      <c r="I2" s="209" t="s">
        <v>24</v>
      </c>
      <c r="J2" s="210"/>
    </row>
    <row r="3" spans="1:10" ht="15.75" thickBot="1">
      <c r="A3" s="2" t="s">
        <v>10</v>
      </c>
      <c r="B3" s="3" t="s">
        <v>4</v>
      </c>
      <c r="C3" s="13" t="s">
        <v>9</v>
      </c>
      <c r="D3" s="14" t="s">
        <v>11</v>
      </c>
      <c r="E3" s="13" t="s">
        <v>9</v>
      </c>
      <c r="F3" s="14" t="s">
        <v>11</v>
      </c>
      <c r="G3" s="13" t="s">
        <v>9</v>
      </c>
      <c r="H3" s="13" t="s">
        <v>11</v>
      </c>
      <c r="I3" s="15" t="s">
        <v>11</v>
      </c>
      <c r="J3" s="16" t="s">
        <v>9</v>
      </c>
    </row>
    <row r="4" spans="1:10" ht="15">
      <c r="A4" s="60" t="s">
        <v>46</v>
      </c>
      <c r="B4" s="61" t="s">
        <v>36</v>
      </c>
      <c r="C4" s="4">
        <f>СУ1!M3</f>
        <v>1</v>
      </c>
      <c r="D4" s="10">
        <f>СУ1!N3</f>
        <v>100</v>
      </c>
      <c r="E4" s="4">
        <f>СУ2!M3</f>
        <v>2</v>
      </c>
      <c r="F4" s="10">
        <f>СУ2!N3</f>
        <v>75.1</v>
      </c>
      <c r="G4" s="4">
        <f aca="true" t="shared" si="0" ref="G4:G31">VLOOKUP($B4,СУ3,8,0)</f>
        <v>5</v>
      </c>
      <c r="H4" s="11">
        <f aca="true" t="shared" si="1" ref="H4:H31">VLOOKUP($B4,СУ3,9,0)</f>
        <v>25.6</v>
      </c>
      <c r="I4" s="33">
        <f aca="true" t="shared" si="2" ref="I4:I31">D4+F4+H4</f>
        <v>200.7</v>
      </c>
      <c r="J4" s="23">
        <v>1</v>
      </c>
    </row>
    <row r="5" spans="1:10" ht="15">
      <c r="A5" s="68" t="s">
        <v>47</v>
      </c>
      <c r="B5" s="69" t="s">
        <v>38</v>
      </c>
      <c r="C5" s="5">
        <f>СУ1!M4</f>
        <v>2</v>
      </c>
      <c r="D5" s="8">
        <f>СУ1!N4</f>
        <v>75.1</v>
      </c>
      <c r="E5" s="5">
        <f>СУ2!M4</f>
        <v>1</v>
      </c>
      <c r="F5" s="8">
        <f>СУ2!N4</f>
        <v>100</v>
      </c>
      <c r="G5" s="5">
        <f t="shared" si="0"/>
        <v>5</v>
      </c>
      <c r="H5" s="12">
        <f t="shared" si="1"/>
        <v>25.6</v>
      </c>
      <c r="I5" s="30">
        <f t="shared" si="2"/>
        <v>200.7</v>
      </c>
      <c r="J5" s="24">
        <v>1</v>
      </c>
    </row>
    <row r="6" spans="1:10" ht="15">
      <c r="A6" s="68" t="s">
        <v>48</v>
      </c>
      <c r="B6" s="69" t="s">
        <v>37</v>
      </c>
      <c r="C6" s="5">
        <f>СУ1!M5</f>
        <v>6</v>
      </c>
      <c r="D6" s="8">
        <f>СУ1!N5</f>
        <v>12.8</v>
      </c>
      <c r="E6" s="5">
        <f>СУ2!M5</f>
        <v>3</v>
      </c>
      <c r="F6" s="8">
        <f>СУ2!N5</f>
        <v>56</v>
      </c>
      <c r="G6" s="5">
        <f t="shared" si="0"/>
        <v>1</v>
      </c>
      <c r="H6" s="12">
        <f t="shared" si="1"/>
        <v>100</v>
      </c>
      <c r="I6" s="17">
        <f t="shared" si="2"/>
        <v>168.8</v>
      </c>
      <c r="J6" s="24">
        <v>3</v>
      </c>
    </row>
    <row r="7" spans="1:10" ht="15">
      <c r="A7" s="68" t="s">
        <v>49</v>
      </c>
      <c r="B7" s="69" t="s">
        <v>50</v>
      </c>
      <c r="C7" s="19">
        <f>СУ1!M6</f>
        <v>5</v>
      </c>
      <c r="D7" s="20">
        <f>СУ1!N6</f>
        <v>25.6</v>
      </c>
      <c r="E7" s="19">
        <f>СУ2!M6</f>
        <v>5</v>
      </c>
      <c r="F7" s="20">
        <f>СУ2!N6</f>
        <v>25.6</v>
      </c>
      <c r="G7" s="19">
        <f t="shared" si="0"/>
        <v>2</v>
      </c>
      <c r="H7" s="29">
        <f t="shared" si="1"/>
        <v>75.1</v>
      </c>
      <c r="I7" s="30">
        <f t="shared" si="2"/>
        <v>126.3</v>
      </c>
      <c r="J7" s="24">
        <v>4</v>
      </c>
    </row>
    <row r="8" spans="1:10" ht="15">
      <c r="A8" s="68" t="s">
        <v>51</v>
      </c>
      <c r="B8" s="69" t="s">
        <v>25</v>
      </c>
      <c r="C8" s="19">
        <f>СУ1!M7</f>
        <v>4</v>
      </c>
      <c r="D8" s="20">
        <f>СУ1!N7</f>
        <v>39.8</v>
      </c>
      <c r="E8" s="19">
        <f>СУ2!M7</f>
        <v>0</v>
      </c>
      <c r="F8" s="20">
        <f>СУ2!N7</f>
        <v>0</v>
      </c>
      <c r="G8" s="19">
        <f t="shared" si="0"/>
        <v>0</v>
      </c>
      <c r="H8" s="29">
        <f t="shared" si="1"/>
        <v>0</v>
      </c>
      <c r="I8" s="30">
        <f t="shared" si="2"/>
        <v>39.8</v>
      </c>
      <c r="J8" s="25" t="s">
        <v>35</v>
      </c>
    </row>
    <row r="9" spans="1:10" ht="15">
      <c r="A9" s="68" t="s">
        <v>52</v>
      </c>
      <c r="B9" s="69" t="s">
        <v>53</v>
      </c>
      <c r="C9" s="19">
        <f>СУ1!M8</f>
        <v>3</v>
      </c>
      <c r="D9" s="20">
        <f>СУ1!N8</f>
        <v>56</v>
      </c>
      <c r="E9" s="19" t="str">
        <f>СУ2!M8</f>
        <v>незачет </v>
      </c>
      <c r="F9" s="20">
        <f>СУ2!N8</f>
        <v>1</v>
      </c>
      <c r="G9" s="19">
        <f t="shared" si="0"/>
        <v>3</v>
      </c>
      <c r="H9" s="29">
        <f t="shared" si="1"/>
        <v>56</v>
      </c>
      <c r="I9" s="30">
        <f t="shared" si="2"/>
        <v>113</v>
      </c>
      <c r="J9" s="25" t="s">
        <v>25</v>
      </c>
    </row>
    <row r="10" spans="1:10" ht="15.75" thickBot="1">
      <c r="A10" s="79" t="s">
        <v>54</v>
      </c>
      <c r="B10" s="80" t="s">
        <v>35</v>
      </c>
      <c r="C10" s="21">
        <f>СУ1!M9</f>
        <v>7</v>
      </c>
      <c r="D10" s="22">
        <f>СУ1!N9</f>
        <v>1</v>
      </c>
      <c r="E10" s="21">
        <f>СУ2!M9</f>
        <v>4</v>
      </c>
      <c r="F10" s="22">
        <f>СУ2!N9</f>
        <v>39.8</v>
      </c>
      <c r="G10" s="21">
        <f t="shared" si="0"/>
        <v>4</v>
      </c>
      <c r="H10" s="32">
        <f t="shared" si="1"/>
        <v>39.8</v>
      </c>
      <c r="I10" s="143">
        <f t="shared" si="2"/>
        <v>80.6</v>
      </c>
      <c r="J10" s="28">
        <v>6</v>
      </c>
    </row>
    <row r="11" spans="1:10" ht="15">
      <c r="A11" s="145" t="s">
        <v>55</v>
      </c>
      <c r="B11" s="146" t="s">
        <v>56</v>
      </c>
      <c r="C11" s="147">
        <f>СУ1!M10</f>
        <v>2</v>
      </c>
      <c r="D11" s="148">
        <f>СУ1!N10</f>
        <v>1</v>
      </c>
      <c r="E11" s="147" t="str">
        <f>СУ2!M10</f>
        <v>опоздал</v>
      </c>
      <c r="F11" s="148">
        <f>СУ2!N10</f>
        <v>1</v>
      </c>
      <c r="G11" s="147">
        <f t="shared" si="0"/>
        <v>1</v>
      </c>
      <c r="H11" s="149">
        <f t="shared" si="1"/>
        <v>20</v>
      </c>
      <c r="I11" s="150">
        <f t="shared" si="2"/>
        <v>22</v>
      </c>
      <c r="J11" s="151">
        <v>1</v>
      </c>
    </row>
    <row r="12" spans="1:10" ht="15.75" thickBot="1">
      <c r="A12" s="152" t="s">
        <v>58</v>
      </c>
      <c r="B12" s="153" t="s">
        <v>57</v>
      </c>
      <c r="C12" s="154">
        <f>СУ1!M11</f>
        <v>1</v>
      </c>
      <c r="D12" s="155">
        <f>СУ1!N11</f>
        <v>20</v>
      </c>
      <c r="E12" s="154" t="str">
        <f>СУ2!M11</f>
        <v>незачет</v>
      </c>
      <c r="F12" s="155">
        <f>СУ2!N11</f>
        <v>1</v>
      </c>
      <c r="G12" s="154" t="str">
        <f t="shared" si="0"/>
        <v>2</v>
      </c>
      <c r="H12" s="156">
        <f t="shared" si="1"/>
        <v>1</v>
      </c>
      <c r="I12" s="157">
        <f t="shared" si="2"/>
        <v>22</v>
      </c>
      <c r="J12" s="158">
        <v>1</v>
      </c>
    </row>
    <row r="13" spans="1:10" ht="15">
      <c r="A13" s="88" t="s">
        <v>59</v>
      </c>
      <c r="B13" s="89" t="s">
        <v>26</v>
      </c>
      <c r="C13" s="31">
        <f>СУ1!M12</f>
        <v>4</v>
      </c>
      <c r="D13" s="141">
        <f>СУ1!N12</f>
        <v>1</v>
      </c>
      <c r="E13" s="31">
        <f>СУ2!M12</f>
        <v>3</v>
      </c>
      <c r="F13" s="141">
        <f>СУ2!N12</f>
        <v>13.8</v>
      </c>
      <c r="G13" s="31">
        <f t="shared" si="0"/>
        <v>2</v>
      </c>
      <c r="H13" s="142">
        <f t="shared" si="1"/>
        <v>29.5</v>
      </c>
      <c r="I13" s="33">
        <f t="shared" si="2"/>
        <v>44.3</v>
      </c>
      <c r="J13" s="27">
        <v>3</v>
      </c>
    </row>
    <row r="14" spans="1:10" ht="15">
      <c r="A14" s="68" t="s">
        <v>60</v>
      </c>
      <c r="B14" s="69" t="s">
        <v>27</v>
      </c>
      <c r="C14" s="19">
        <f>СУ1!M13</f>
        <v>1</v>
      </c>
      <c r="D14" s="20">
        <f>СУ1!N13</f>
        <v>50</v>
      </c>
      <c r="E14" s="144">
        <f>СУ2!M13</f>
        <v>1</v>
      </c>
      <c r="F14" s="20">
        <f>СУ2!N13</f>
        <v>50</v>
      </c>
      <c r="G14" s="19">
        <f t="shared" si="0"/>
        <v>3</v>
      </c>
      <c r="H14" s="29">
        <f t="shared" si="1"/>
        <v>13.8</v>
      </c>
      <c r="I14" s="30">
        <f t="shared" si="2"/>
        <v>113.8</v>
      </c>
      <c r="J14" s="26">
        <v>1</v>
      </c>
    </row>
    <row r="15" spans="1:10" ht="15">
      <c r="A15" s="88" t="s">
        <v>45</v>
      </c>
      <c r="B15" s="89" t="s">
        <v>29</v>
      </c>
      <c r="C15" s="7">
        <f>СУ1!M14</f>
        <v>3</v>
      </c>
      <c r="D15" s="10">
        <f>СУ1!N14</f>
        <v>13.8</v>
      </c>
      <c r="E15" s="31">
        <f>СУ2!M14</f>
        <v>2</v>
      </c>
      <c r="F15" s="20">
        <f>СУ2!N14</f>
        <v>29.5</v>
      </c>
      <c r="G15" s="19">
        <f t="shared" si="0"/>
        <v>4</v>
      </c>
      <c r="H15" s="29">
        <f t="shared" si="1"/>
        <v>1</v>
      </c>
      <c r="I15" s="30">
        <f t="shared" si="2"/>
        <v>44.3</v>
      </c>
      <c r="J15" s="26">
        <v>3</v>
      </c>
    </row>
    <row r="16" spans="1:10" ht="15.75" thickBot="1">
      <c r="A16" s="79" t="s">
        <v>61</v>
      </c>
      <c r="B16" s="80" t="s">
        <v>28</v>
      </c>
      <c r="C16" s="6">
        <f>СУ1!M15</f>
        <v>2</v>
      </c>
      <c r="D16" s="9">
        <f>СУ1!N15</f>
        <v>29.5</v>
      </c>
      <c r="E16" s="21" t="str">
        <f>СУ2!M15</f>
        <v>опоздал</v>
      </c>
      <c r="F16" s="22">
        <f>СУ2!N15</f>
        <v>1</v>
      </c>
      <c r="G16" s="21">
        <f t="shared" si="0"/>
        <v>1</v>
      </c>
      <c r="H16" s="32">
        <f t="shared" si="1"/>
        <v>50</v>
      </c>
      <c r="I16" s="143">
        <f t="shared" si="2"/>
        <v>80.5</v>
      </c>
      <c r="J16" s="28">
        <v>2</v>
      </c>
    </row>
    <row r="17" spans="1:10" ht="15">
      <c r="A17" s="145" t="s">
        <v>62</v>
      </c>
      <c r="B17" s="146" t="s">
        <v>13</v>
      </c>
      <c r="C17" s="147">
        <f>СУ1!M15</f>
        <v>2</v>
      </c>
      <c r="D17" s="148">
        <f>СУ1!N15</f>
        <v>29.5</v>
      </c>
      <c r="E17" s="147">
        <f>СУ2!M16</f>
        <v>2</v>
      </c>
      <c r="F17" s="148">
        <f>СУ2!N16</f>
        <v>1</v>
      </c>
      <c r="G17" s="147">
        <f t="shared" si="0"/>
        <v>0</v>
      </c>
      <c r="H17" s="149">
        <f t="shared" si="1"/>
        <v>1</v>
      </c>
      <c r="I17" s="150">
        <f t="shared" si="2"/>
        <v>31.5</v>
      </c>
      <c r="J17" s="151">
        <v>2</v>
      </c>
    </row>
    <row r="18" spans="1:10" ht="15.75" thickBot="1">
      <c r="A18" s="152" t="s">
        <v>63</v>
      </c>
      <c r="B18" s="153" t="s">
        <v>12</v>
      </c>
      <c r="C18" s="154">
        <f>СУ1!M17</f>
        <v>1</v>
      </c>
      <c r="D18" s="155">
        <f>СУ1!N17</f>
        <v>20</v>
      </c>
      <c r="E18" s="154">
        <f>СУ2!M17</f>
        <v>1</v>
      </c>
      <c r="F18" s="155">
        <f>СУ2!N17</f>
        <v>20</v>
      </c>
      <c r="G18" s="154">
        <f t="shared" si="0"/>
        <v>1</v>
      </c>
      <c r="H18" s="156">
        <f t="shared" si="1"/>
        <v>20</v>
      </c>
      <c r="I18" s="157">
        <f t="shared" si="2"/>
        <v>60</v>
      </c>
      <c r="J18" s="158">
        <v>1</v>
      </c>
    </row>
    <row r="19" spans="1:10" ht="15">
      <c r="A19" s="88" t="s">
        <v>64</v>
      </c>
      <c r="B19" s="89" t="s">
        <v>14</v>
      </c>
      <c r="C19" s="7">
        <f>СУ1!M18</f>
        <v>4</v>
      </c>
      <c r="D19" s="10">
        <f>СУ1!N18</f>
        <v>39.8</v>
      </c>
      <c r="E19" s="31" t="str">
        <f>СУ2!M18</f>
        <v>опоздал</v>
      </c>
      <c r="F19" s="141">
        <f>СУ2!N18</f>
        <v>1</v>
      </c>
      <c r="G19" s="31">
        <f t="shared" si="0"/>
        <v>0</v>
      </c>
      <c r="H19" s="142">
        <f t="shared" si="1"/>
        <v>1</v>
      </c>
      <c r="I19" s="33">
        <f t="shared" si="2"/>
        <v>41.8</v>
      </c>
      <c r="J19" s="27">
        <v>7</v>
      </c>
    </row>
    <row r="20" spans="1:10" ht="15">
      <c r="A20" s="159" t="s">
        <v>65</v>
      </c>
      <c r="B20" s="160" t="s">
        <v>66</v>
      </c>
      <c r="C20" s="7">
        <f>СУ1!M19</f>
        <v>0</v>
      </c>
      <c r="D20" s="10">
        <f>СУ1!N19</f>
        <v>1</v>
      </c>
      <c r="E20" s="19" t="str">
        <f>СУ2!M19</f>
        <v>опоздал</v>
      </c>
      <c r="F20" s="20">
        <f>СУ2!N19</f>
        <v>1</v>
      </c>
      <c r="G20" s="19">
        <f t="shared" si="0"/>
        <v>3</v>
      </c>
      <c r="H20" s="29">
        <f t="shared" si="1"/>
        <v>56</v>
      </c>
      <c r="I20" s="30">
        <f t="shared" si="2"/>
        <v>58</v>
      </c>
      <c r="J20" s="26">
        <v>4</v>
      </c>
    </row>
    <row r="21" spans="1:10" ht="15">
      <c r="A21" s="114" t="s">
        <v>67</v>
      </c>
      <c r="B21" s="160" t="s">
        <v>30</v>
      </c>
      <c r="C21" s="7">
        <f>СУ1!M20</f>
        <v>5</v>
      </c>
      <c r="D21" s="10">
        <f>СУ1!N20</f>
        <v>25.6</v>
      </c>
      <c r="E21" s="19">
        <f>СУ2!M20</f>
        <v>3</v>
      </c>
      <c r="F21" s="20">
        <f>СУ2!N20</f>
        <v>56</v>
      </c>
      <c r="G21" s="19">
        <f t="shared" si="0"/>
        <v>2</v>
      </c>
      <c r="H21" s="29">
        <f t="shared" si="1"/>
        <v>75.1</v>
      </c>
      <c r="I21" s="30">
        <f t="shared" si="2"/>
        <v>156.7</v>
      </c>
      <c r="J21" s="26">
        <v>3</v>
      </c>
    </row>
    <row r="22" spans="1:10" ht="15">
      <c r="A22" s="159" t="s">
        <v>44</v>
      </c>
      <c r="B22" s="115" t="s">
        <v>6</v>
      </c>
      <c r="C22" s="7">
        <f>СУ1!M21</f>
        <v>2</v>
      </c>
      <c r="D22" s="10">
        <f>СУ1!N21</f>
        <v>75.1</v>
      </c>
      <c r="E22" s="19">
        <f>СУ2!M21</f>
        <v>2</v>
      </c>
      <c r="F22" s="20">
        <f>СУ2!N21</f>
        <v>75.1</v>
      </c>
      <c r="G22" s="19">
        <f t="shared" si="0"/>
        <v>3</v>
      </c>
      <c r="H22" s="29">
        <f t="shared" si="1"/>
        <v>56</v>
      </c>
      <c r="I22" s="30">
        <f t="shared" si="2"/>
        <v>206.2</v>
      </c>
      <c r="J22" s="26">
        <v>2</v>
      </c>
    </row>
    <row r="23" spans="1:10" ht="15">
      <c r="A23" s="159" t="s">
        <v>41</v>
      </c>
      <c r="B23" s="160" t="s">
        <v>5</v>
      </c>
      <c r="C23" s="7">
        <f>СУ1!M22</f>
        <v>1</v>
      </c>
      <c r="D23" s="10">
        <f>СУ1!N22</f>
        <v>100</v>
      </c>
      <c r="E23" s="19">
        <f>СУ2!M22</f>
        <v>1</v>
      </c>
      <c r="F23" s="20">
        <f>СУ2!N22</f>
        <v>100</v>
      </c>
      <c r="G23" s="19">
        <f t="shared" si="0"/>
        <v>1</v>
      </c>
      <c r="H23" s="29">
        <f t="shared" si="1"/>
        <v>100</v>
      </c>
      <c r="I23" s="30">
        <f t="shared" si="2"/>
        <v>300</v>
      </c>
      <c r="J23" s="26">
        <v>1</v>
      </c>
    </row>
    <row r="24" spans="1:10" ht="15">
      <c r="A24" s="114" t="s">
        <v>43</v>
      </c>
      <c r="B24" s="115" t="s">
        <v>7</v>
      </c>
      <c r="C24" s="7">
        <f>СУ1!M23</f>
        <v>6</v>
      </c>
      <c r="D24" s="10">
        <f>СУ1!N23</f>
        <v>12.8</v>
      </c>
      <c r="E24" s="19">
        <f>СУ2!M23</f>
        <v>4</v>
      </c>
      <c r="F24" s="20">
        <f>СУ2!N23</f>
        <v>39.8</v>
      </c>
      <c r="G24" s="19">
        <f t="shared" si="0"/>
        <v>0</v>
      </c>
      <c r="H24" s="29">
        <f t="shared" si="1"/>
        <v>1</v>
      </c>
      <c r="I24" s="30">
        <f t="shared" si="2"/>
        <v>53.599999999999994</v>
      </c>
      <c r="J24" s="26">
        <v>6</v>
      </c>
    </row>
    <row r="25" spans="1:10" ht="15.75" thickBot="1">
      <c r="A25" s="161" t="s">
        <v>68</v>
      </c>
      <c r="B25" s="162" t="s">
        <v>31</v>
      </c>
      <c r="C25" s="6">
        <f>СУ1!M24</f>
        <v>3</v>
      </c>
      <c r="D25" s="9">
        <f>СУ1!N24</f>
        <v>56</v>
      </c>
      <c r="E25" s="21">
        <f>СУ2!M24</f>
        <v>0</v>
      </c>
      <c r="F25" s="22">
        <f>СУ2!N24</f>
        <v>0</v>
      </c>
      <c r="G25" s="21">
        <f t="shared" si="0"/>
        <v>0</v>
      </c>
      <c r="H25" s="32">
        <f t="shared" si="1"/>
        <v>0</v>
      </c>
      <c r="I25" s="143">
        <f t="shared" si="2"/>
        <v>56</v>
      </c>
      <c r="J25" s="28">
        <v>5</v>
      </c>
    </row>
    <row r="26" spans="1:10" ht="15">
      <c r="A26" s="114" t="s">
        <v>40</v>
      </c>
      <c r="B26" s="115" t="s">
        <v>69</v>
      </c>
      <c r="C26" s="7">
        <f>СУ1!M25</f>
        <v>0</v>
      </c>
      <c r="D26" s="10">
        <f>СУ1!N25</f>
        <v>1</v>
      </c>
      <c r="E26" s="31">
        <f>СУ2!M25</f>
        <v>5</v>
      </c>
      <c r="F26" s="141">
        <f>СУ2!N25</f>
        <v>15.6</v>
      </c>
      <c r="G26" s="31" t="str">
        <f t="shared" si="0"/>
        <v>4</v>
      </c>
      <c r="H26" s="142">
        <f t="shared" si="1"/>
        <v>31.7</v>
      </c>
      <c r="I26" s="33">
        <f t="shared" si="2"/>
        <v>48.3</v>
      </c>
      <c r="J26" s="27">
        <v>5</v>
      </c>
    </row>
    <row r="27" spans="1:10" ht="15">
      <c r="A27" s="114" t="s">
        <v>70</v>
      </c>
      <c r="B27" s="160" t="s">
        <v>33</v>
      </c>
      <c r="C27" s="7">
        <f>СУ1!M26</f>
        <v>3</v>
      </c>
      <c r="D27" s="10">
        <f>СУ1!N26</f>
        <v>50</v>
      </c>
      <c r="E27" s="19">
        <f>СУ2!M26</f>
        <v>3</v>
      </c>
      <c r="F27" s="20">
        <f>СУ2!N26</f>
        <v>50</v>
      </c>
      <c r="G27" s="19">
        <f t="shared" si="0"/>
        <v>2</v>
      </c>
      <c r="H27" s="29">
        <f t="shared" si="1"/>
        <v>71.7</v>
      </c>
      <c r="I27" s="30">
        <f t="shared" si="2"/>
        <v>171.7</v>
      </c>
      <c r="J27" s="26">
        <v>3</v>
      </c>
    </row>
    <row r="28" spans="1:10" ht="15">
      <c r="A28" s="114" t="s">
        <v>71</v>
      </c>
      <c r="B28" s="160" t="s">
        <v>8</v>
      </c>
      <c r="C28" s="7">
        <f>СУ1!M27</f>
        <v>1</v>
      </c>
      <c r="D28" s="10">
        <f>СУ1!N27</f>
        <v>100</v>
      </c>
      <c r="E28" s="19">
        <f>СУ2!M27</f>
        <v>2</v>
      </c>
      <c r="F28" s="20">
        <f>СУ2!N27</f>
        <v>71.7</v>
      </c>
      <c r="G28" s="19" t="str">
        <f t="shared" si="0"/>
        <v>3</v>
      </c>
      <c r="H28" s="29">
        <f t="shared" si="1"/>
        <v>50</v>
      </c>
      <c r="I28" s="30">
        <f t="shared" si="2"/>
        <v>221.7</v>
      </c>
      <c r="J28" s="26">
        <v>2</v>
      </c>
    </row>
    <row r="29" spans="1:10" ht="15">
      <c r="A29" s="159" t="s">
        <v>72</v>
      </c>
      <c r="B29" s="115" t="s">
        <v>34</v>
      </c>
      <c r="C29" s="7">
        <f>СУ1!M28</f>
        <v>2</v>
      </c>
      <c r="D29" s="10">
        <f>СУ1!N28</f>
        <v>71.7</v>
      </c>
      <c r="E29" s="19">
        <f>СУ2!M28</f>
        <v>4</v>
      </c>
      <c r="F29" s="20">
        <f>СУ2!N28</f>
        <v>31.7</v>
      </c>
      <c r="G29" s="19" t="str">
        <f t="shared" si="0"/>
        <v>незачет</v>
      </c>
      <c r="H29" s="29">
        <f t="shared" si="1"/>
        <v>1</v>
      </c>
      <c r="I29" s="30">
        <f t="shared" si="2"/>
        <v>104.4</v>
      </c>
      <c r="J29" s="26">
        <v>4</v>
      </c>
    </row>
    <row r="30" spans="1:10" ht="15">
      <c r="A30" s="159" t="s">
        <v>42</v>
      </c>
      <c r="B30" s="160" t="s">
        <v>15</v>
      </c>
      <c r="C30" s="7">
        <f>СУ1!M29</f>
        <v>4</v>
      </c>
      <c r="D30" s="10">
        <f>СУ1!N29</f>
        <v>31.7</v>
      </c>
      <c r="E30" s="19">
        <f>СУ2!M29</f>
        <v>1</v>
      </c>
      <c r="F30" s="20">
        <f>СУ2!N29</f>
        <v>100</v>
      </c>
      <c r="G30" s="19">
        <f t="shared" si="0"/>
        <v>1</v>
      </c>
      <c r="H30" s="29">
        <f t="shared" si="1"/>
        <v>100</v>
      </c>
      <c r="I30" s="30">
        <f t="shared" si="2"/>
        <v>231.7</v>
      </c>
      <c r="J30" s="26">
        <v>1</v>
      </c>
    </row>
    <row r="31" spans="1:10" ht="15.75" thickBot="1">
      <c r="A31" s="161" t="s">
        <v>73</v>
      </c>
      <c r="B31" s="162" t="s">
        <v>32</v>
      </c>
      <c r="C31" s="6">
        <f>СУ1!M30</f>
        <v>5</v>
      </c>
      <c r="D31" s="9">
        <f>СУ1!N30</f>
        <v>15.6</v>
      </c>
      <c r="E31" s="21" t="str">
        <f>СУ2!M30</f>
        <v>незачет</v>
      </c>
      <c r="F31" s="22">
        <f>СУ2!N30</f>
        <v>1</v>
      </c>
      <c r="G31" s="21" t="str">
        <f t="shared" si="0"/>
        <v>незачет</v>
      </c>
      <c r="H31" s="32">
        <f t="shared" si="1"/>
        <v>1</v>
      </c>
      <c r="I31" s="143">
        <f t="shared" si="2"/>
        <v>17.6</v>
      </c>
      <c r="J31" s="28">
        <v>6</v>
      </c>
    </row>
    <row r="32" spans="1:11" ht="15">
      <c r="A32" s="18"/>
      <c r="B32" s="18"/>
      <c r="C32"/>
      <c r="E32"/>
      <c r="G32"/>
      <c r="K32"/>
    </row>
    <row r="33" spans="1:11" ht="15">
      <c r="A33" s="18"/>
      <c r="B33" s="18"/>
      <c r="C33"/>
      <c r="E33"/>
      <c r="G33"/>
      <c r="K33"/>
    </row>
    <row r="34" spans="3:11" ht="15">
      <c r="C34"/>
      <c r="E34"/>
      <c r="G34"/>
      <c r="K34"/>
    </row>
    <row r="35" spans="3:11" ht="15">
      <c r="C35"/>
      <c r="E35"/>
      <c r="G35"/>
      <c r="K35"/>
    </row>
    <row r="36" spans="3:11" ht="15">
      <c r="C36"/>
      <c r="E36"/>
      <c r="G36"/>
      <c r="K36"/>
    </row>
    <row r="37" spans="3:11" ht="15">
      <c r="C37"/>
      <c r="E37"/>
      <c r="G37"/>
      <c r="K37"/>
    </row>
    <row r="38" spans="3:11" ht="15">
      <c r="C38"/>
      <c r="E38"/>
      <c r="G38"/>
      <c r="K38"/>
    </row>
    <row r="39" spans="3:11" ht="15">
      <c r="C39"/>
      <c r="E39"/>
      <c r="G39"/>
      <c r="K39"/>
    </row>
    <row r="40" spans="3:11" ht="15">
      <c r="C40"/>
      <c r="E40"/>
      <c r="G40"/>
      <c r="K40"/>
    </row>
    <row r="41" spans="3:11" ht="15">
      <c r="C41"/>
      <c r="E41"/>
      <c r="G41"/>
      <c r="K41"/>
    </row>
    <row r="42" spans="3:11" ht="15">
      <c r="C42"/>
      <c r="E42"/>
      <c r="G42"/>
      <c r="K42"/>
    </row>
    <row r="43" spans="3:11" ht="15">
      <c r="C43"/>
      <c r="E43"/>
      <c r="G43"/>
      <c r="K43"/>
    </row>
    <row r="44" spans="3:11" ht="15">
      <c r="C44"/>
      <c r="E44"/>
      <c r="G44"/>
      <c r="K44"/>
    </row>
    <row r="45" spans="3:11" ht="15">
      <c r="C45"/>
      <c r="E45"/>
      <c r="G45"/>
      <c r="K45"/>
    </row>
    <row r="46" spans="3:11" ht="15">
      <c r="C46"/>
      <c r="E46"/>
      <c r="G46"/>
      <c r="K46"/>
    </row>
    <row r="47" spans="3:11" ht="15">
      <c r="C47"/>
      <c r="E47"/>
      <c r="G47"/>
      <c r="K47"/>
    </row>
    <row r="48" spans="3:11" ht="15">
      <c r="C48"/>
      <c r="E48"/>
      <c r="G48"/>
      <c r="K48"/>
    </row>
    <row r="49" spans="3:11" ht="15">
      <c r="C49"/>
      <c r="E49"/>
      <c r="G49"/>
      <c r="K49"/>
    </row>
    <row r="50" spans="3:11" ht="15">
      <c r="C50"/>
      <c r="E50"/>
      <c r="G50"/>
      <c r="K50"/>
    </row>
    <row r="51" spans="3:11" ht="15">
      <c r="C51"/>
      <c r="E51"/>
      <c r="G51"/>
      <c r="K51"/>
    </row>
    <row r="52" spans="3:11" ht="15">
      <c r="C52"/>
      <c r="E52"/>
      <c r="G52"/>
      <c r="K52"/>
    </row>
    <row r="53" spans="3:11" ht="15">
      <c r="C53"/>
      <c r="E53"/>
      <c r="G53"/>
      <c r="K53"/>
    </row>
    <row r="54" spans="3:11" ht="15">
      <c r="C54"/>
      <c r="E54"/>
      <c r="G54"/>
      <c r="K54"/>
    </row>
    <row r="55" spans="3:11" ht="15">
      <c r="C55"/>
      <c r="E55"/>
      <c r="G55"/>
      <c r="K55"/>
    </row>
    <row r="56" spans="3:11" ht="15">
      <c r="C56"/>
      <c r="E56"/>
      <c r="G56"/>
      <c r="K56"/>
    </row>
    <row r="57" spans="3:11" ht="15">
      <c r="C57"/>
      <c r="E57"/>
      <c r="G57"/>
      <c r="K57"/>
    </row>
    <row r="58" spans="3:11" ht="15">
      <c r="C58"/>
      <c r="E58"/>
      <c r="G58"/>
      <c r="K58"/>
    </row>
    <row r="59" spans="3:11" ht="15">
      <c r="C59"/>
      <c r="E59"/>
      <c r="G59"/>
      <c r="K59"/>
    </row>
    <row r="60" spans="3:11" ht="15">
      <c r="C60"/>
      <c r="E60"/>
      <c r="G60"/>
      <c r="K60"/>
    </row>
    <row r="61" spans="3:11" ht="15">
      <c r="C61"/>
      <c r="E61"/>
      <c r="G61"/>
      <c r="K61"/>
    </row>
    <row r="62" spans="3:11" ht="15">
      <c r="C62"/>
      <c r="E62"/>
      <c r="G62"/>
      <c r="K62"/>
    </row>
    <row r="63" spans="3:11" ht="15">
      <c r="C63"/>
      <c r="E63"/>
      <c r="G63"/>
      <c r="K63"/>
    </row>
    <row r="64" spans="3:11" ht="15">
      <c r="C64"/>
      <c r="E64"/>
      <c r="G64"/>
      <c r="K64"/>
    </row>
    <row r="65" spans="3:11" ht="15">
      <c r="C65"/>
      <c r="E65"/>
      <c r="G65"/>
      <c r="K65"/>
    </row>
    <row r="66" spans="3:11" ht="15">
      <c r="C66"/>
      <c r="E66"/>
      <c r="G66"/>
      <c r="K66"/>
    </row>
    <row r="67" spans="3:11" ht="15">
      <c r="C67"/>
      <c r="E67"/>
      <c r="G67"/>
      <c r="K67"/>
    </row>
    <row r="68" spans="3:11" ht="15">
      <c r="C68"/>
      <c r="E68"/>
      <c r="G68"/>
      <c r="K68"/>
    </row>
    <row r="69" spans="3:11" ht="15">
      <c r="C69"/>
      <c r="E69"/>
      <c r="G69"/>
      <c r="K69"/>
    </row>
    <row r="70" spans="3:11" ht="15">
      <c r="C70"/>
      <c r="E70"/>
      <c r="G70"/>
      <c r="K70"/>
    </row>
    <row r="71" spans="3:11" ht="15">
      <c r="C71"/>
      <c r="E71"/>
      <c r="G71"/>
      <c r="K71"/>
    </row>
    <row r="72" spans="3:11" ht="15">
      <c r="C72"/>
      <c r="E72"/>
      <c r="G72"/>
      <c r="K72"/>
    </row>
    <row r="73" spans="3:11" ht="15">
      <c r="C73"/>
      <c r="E73"/>
      <c r="G73"/>
      <c r="K73"/>
    </row>
    <row r="74" spans="3:11" ht="15">
      <c r="C74"/>
      <c r="E74"/>
      <c r="G74"/>
      <c r="K74"/>
    </row>
    <row r="75" spans="3:11" ht="15">
      <c r="C75"/>
      <c r="E75"/>
      <c r="G75"/>
      <c r="K75"/>
    </row>
    <row r="76" spans="3:11" ht="15">
      <c r="C76"/>
      <c r="E76"/>
      <c r="G76"/>
      <c r="K76"/>
    </row>
    <row r="77" spans="3:11" ht="15">
      <c r="C77"/>
      <c r="E77"/>
      <c r="G77"/>
      <c r="K77"/>
    </row>
  </sheetData>
  <sheetProtection/>
  <mergeCells count="4">
    <mergeCell ref="I2:J2"/>
    <mergeCell ref="C2:D2"/>
    <mergeCell ref="E2:F2"/>
    <mergeCell ref="G2:H2"/>
  </mergeCells>
  <printOptions/>
  <pageMargins left="0.9" right="0.7086614173228347" top="0.23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2015-03-25T09:09:04Z</dcterms:modified>
  <cp:category/>
  <cp:version/>
  <cp:contentType/>
  <cp:contentStatus/>
</cp:coreProperties>
</file>